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16-17 AV" sheetId="1" r:id="rId1"/>
  </sheets>
  <externalReferences>
    <externalReference r:id="rId2"/>
  </externalReferences>
  <definedNames>
    <definedName name="_xlnm.Print_Area" localSheetId="0">'16-17 AV'!$A$1:$J$62</definedName>
    <definedName name="_xlnm.Print_Titles" localSheetId="0">'16-17 AV'!$5:$5</definedName>
  </definedNames>
  <calcPr calcId="145621"/>
</workbook>
</file>

<file path=xl/calcChain.xml><?xml version="1.0" encoding="utf-8"?>
<calcChain xmlns="http://schemas.openxmlformats.org/spreadsheetml/2006/main">
  <c r="I62" i="1" l="1"/>
  <c r="H62" i="1"/>
  <c r="G62" i="1"/>
  <c r="F62" i="1"/>
  <c r="D62" i="1"/>
  <c r="C62" i="1"/>
  <c r="B62" i="1"/>
  <c r="I61" i="1"/>
  <c r="H61" i="1"/>
  <c r="G61" i="1"/>
  <c r="F61" i="1"/>
  <c r="D61" i="1"/>
  <c r="C61" i="1"/>
  <c r="B61" i="1"/>
  <c r="I60" i="1"/>
  <c r="H60" i="1"/>
  <c r="G60" i="1"/>
  <c r="F60" i="1"/>
  <c r="D60" i="1"/>
  <c r="C60" i="1"/>
  <c r="B60" i="1"/>
  <c r="E60" i="1" s="1"/>
  <c r="I59" i="1"/>
  <c r="H59" i="1"/>
  <c r="G59" i="1"/>
  <c r="F59" i="1"/>
  <c r="D59" i="1"/>
  <c r="C59" i="1"/>
  <c r="B59" i="1"/>
  <c r="I58" i="1"/>
  <c r="H58" i="1"/>
  <c r="G58" i="1"/>
  <c r="F58" i="1"/>
  <c r="D58" i="1"/>
  <c r="C58" i="1"/>
  <c r="B58" i="1"/>
  <c r="I57" i="1"/>
  <c r="H57" i="1"/>
  <c r="G57" i="1"/>
  <c r="F57" i="1"/>
  <c r="D57" i="1"/>
  <c r="C57" i="1"/>
  <c r="B57" i="1"/>
  <c r="I56" i="1"/>
  <c r="H56" i="1"/>
  <c r="G56" i="1"/>
  <c r="F56" i="1"/>
  <c r="D56" i="1"/>
  <c r="C56" i="1"/>
  <c r="B56" i="1"/>
  <c r="I55" i="1"/>
  <c r="H55" i="1"/>
  <c r="G55" i="1"/>
  <c r="F55" i="1"/>
  <c r="D55" i="1"/>
  <c r="C55" i="1"/>
  <c r="B55" i="1"/>
  <c r="E55" i="1" s="1"/>
  <c r="J55" i="1" s="1"/>
  <c r="I54" i="1"/>
  <c r="H54" i="1"/>
  <c r="G54" i="1"/>
  <c r="F54" i="1"/>
  <c r="D54" i="1"/>
  <c r="C54" i="1"/>
  <c r="B54" i="1"/>
  <c r="I53" i="1"/>
  <c r="H53" i="1"/>
  <c r="G53" i="1"/>
  <c r="F53" i="1"/>
  <c r="D53" i="1"/>
  <c r="C53" i="1"/>
  <c r="B53" i="1"/>
  <c r="I52" i="1"/>
  <c r="H52" i="1"/>
  <c r="G52" i="1"/>
  <c r="F52" i="1"/>
  <c r="D52" i="1"/>
  <c r="C52" i="1"/>
  <c r="B52" i="1"/>
  <c r="I51" i="1"/>
  <c r="H51" i="1"/>
  <c r="G51" i="1"/>
  <c r="F51" i="1"/>
  <c r="D51" i="1"/>
  <c r="C51" i="1"/>
  <c r="B51" i="1"/>
  <c r="I50" i="1"/>
  <c r="H50" i="1"/>
  <c r="G50" i="1"/>
  <c r="F50" i="1"/>
  <c r="D50" i="1"/>
  <c r="C50" i="1"/>
  <c r="B50" i="1"/>
  <c r="I49" i="1"/>
  <c r="H49" i="1"/>
  <c r="G49" i="1"/>
  <c r="F49" i="1"/>
  <c r="D49" i="1"/>
  <c r="C49" i="1"/>
  <c r="B49" i="1"/>
  <c r="I48" i="1"/>
  <c r="H48" i="1"/>
  <c r="G48" i="1"/>
  <c r="F48" i="1"/>
  <c r="D48" i="1"/>
  <c r="C48" i="1"/>
  <c r="B48" i="1"/>
  <c r="I47" i="1"/>
  <c r="H47" i="1"/>
  <c r="G47" i="1"/>
  <c r="F47" i="1"/>
  <c r="D47" i="1"/>
  <c r="C47" i="1"/>
  <c r="B47" i="1"/>
  <c r="I46" i="1"/>
  <c r="H46" i="1"/>
  <c r="G46" i="1"/>
  <c r="F46" i="1"/>
  <c r="D46" i="1"/>
  <c r="C46" i="1"/>
  <c r="B46" i="1"/>
  <c r="I45" i="1"/>
  <c r="H45" i="1"/>
  <c r="G45" i="1"/>
  <c r="F45" i="1"/>
  <c r="D45" i="1"/>
  <c r="C45" i="1"/>
  <c r="B45" i="1"/>
  <c r="I44" i="1"/>
  <c r="H44" i="1"/>
  <c r="G44" i="1"/>
  <c r="F44" i="1"/>
  <c r="D44" i="1"/>
  <c r="C44" i="1"/>
  <c r="B44" i="1"/>
  <c r="I43" i="1"/>
  <c r="H43" i="1"/>
  <c r="G43" i="1"/>
  <c r="F43" i="1"/>
  <c r="D43" i="1"/>
  <c r="E43" i="1" s="1"/>
  <c r="J43" i="1" s="1"/>
  <c r="C43" i="1"/>
  <c r="B43" i="1"/>
  <c r="I42" i="1"/>
  <c r="H42" i="1"/>
  <c r="G42" i="1"/>
  <c r="F42" i="1"/>
  <c r="D42" i="1"/>
  <c r="C42" i="1"/>
  <c r="B42" i="1"/>
  <c r="I41" i="1"/>
  <c r="H41" i="1"/>
  <c r="G41" i="1"/>
  <c r="F41" i="1"/>
  <c r="D41" i="1"/>
  <c r="C41" i="1"/>
  <c r="B41" i="1"/>
  <c r="I40" i="1"/>
  <c r="H40" i="1"/>
  <c r="G40" i="1"/>
  <c r="F40" i="1"/>
  <c r="D40" i="1"/>
  <c r="C40" i="1"/>
  <c r="B40" i="1"/>
  <c r="I39" i="1"/>
  <c r="H39" i="1"/>
  <c r="G39" i="1"/>
  <c r="F39" i="1"/>
  <c r="E39" i="1"/>
  <c r="J39" i="1" s="1"/>
  <c r="D39" i="1"/>
  <c r="C39" i="1"/>
  <c r="B39" i="1"/>
  <c r="I38" i="1"/>
  <c r="H38" i="1"/>
  <c r="G38" i="1"/>
  <c r="F38" i="1"/>
  <c r="D38" i="1"/>
  <c r="C38" i="1"/>
  <c r="B38" i="1"/>
  <c r="I37" i="1"/>
  <c r="H37" i="1"/>
  <c r="G37" i="1"/>
  <c r="F37" i="1"/>
  <c r="D37" i="1"/>
  <c r="C37" i="1"/>
  <c r="E37" i="1" s="1"/>
  <c r="J37" i="1" s="1"/>
  <c r="B37" i="1"/>
  <c r="I36" i="1"/>
  <c r="H36" i="1"/>
  <c r="G36" i="1"/>
  <c r="F36" i="1"/>
  <c r="D36" i="1"/>
  <c r="C36" i="1"/>
  <c r="B36" i="1"/>
  <c r="E36" i="1" s="1"/>
  <c r="J36" i="1" s="1"/>
  <c r="I35" i="1"/>
  <c r="H35" i="1"/>
  <c r="G35" i="1"/>
  <c r="F35" i="1"/>
  <c r="D35" i="1"/>
  <c r="C35" i="1"/>
  <c r="B35" i="1"/>
  <c r="I34" i="1"/>
  <c r="H34" i="1"/>
  <c r="G34" i="1"/>
  <c r="F34" i="1"/>
  <c r="D34" i="1"/>
  <c r="C34" i="1"/>
  <c r="B34" i="1"/>
  <c r="I33" i="1"/>
  <c r="H33" i="1"/>
  <c r="G33" i="1"/>
  <c r="F33" i="1"/>
  <c r="D33" i="1"/>
  <c r="C33" i="1"/>
  <c r="B33" i="1"/>
  <c r="I32" i="1"/>
  <c r="H32" i="1"/>
  <c r="G32" i="1"/>
  <c r="F32" i="1"/>
  <c r="D32" i="1"/>
  <c r="C32" i="1"/>
  <c r="B32" i="1"/>
  <c r="I30" i="1"/>
  <c r="H30" i="1"/>
  <c r="G30" i="1"/>
  <c r="F30" i="1"/>
  <c r="D30" i="1"/>
  <c r="C30" i="1"/>
  <c r="B30" i="1"/>
  <c r="I29" i="1"/>
  <c r="H29" i="1"/>
  <c r="G29" i="1"/>
  <c r="F29" i="1"/>
  <c r="D29" i="1"/>
  <c r="C29" i="1"/>
  <c r="B29" i="1"/>
  <c r="I28" i="1"/>
  <c r="H28" i="1"/>
  <c r="G28" i="1"/>
  <c r="F28" i="1"/>
  <c r="D28" i="1"/>
  <c r="C28" i="1"/>
  <c r="B28" i="1"/>
  <c r="I26" i="1"/>
  <c r="H26" i="1"/>
  <c r="G26" i="1"/>
  <c r="F26" i="1"/>
  <c r="D26" i="1"/>
  <c r="C26" i="1"/>
  <c r="B26" i="1"/>
  <c r="I25" i="1"/>
  <c r="H25" i="1"/>
  <c r="G25" i="1"/>
  <c r="F25" i="1"/>
  <c r="D25" i="1"/>
  <c r="C25" i="1"/>
  <c r="B25" i="1"/>
  <c r="I24" i="1"/>
  <c r="H24" i="1"/>
  <c r="G24" i="1"/>
  <c r="F24" i="1"/>
  <c r="E24" i="1"/>
  <c r="D24" i="1"/>
  <c r="C24" i="1"/>
  <c r="B24" i="1"/>
  <c r="C21" i="1"/>
  <c r="J21" i="1" s="1"/>
  <c r="C20" i="1"/>
  <c r="J20" i="1" s="1"/>
  <c r="I18" i="1"/>
  <c r="H18" i="1"/>
  <c r="G18" i="1"/>
  <c r="F18" i="1"/>
  <c r="D18" i="1"/>
  <c r="C18" i="1"/>
  <c r="B18" i="1"/>
  <c r="I17" i="1"/>
  <c r="H17" i="1"/>
  <c r="G17" i="1"/>
  <c r="F17" i="1"/>
  <c r="D17" i="1"/>
  <c r="C17" i="1"/>
  <c r="B17" i="1"/>
  <c r="I16" i="1"/>
  <c r="H16" i="1"/>
  <c r="G16" i="1"/>
  <c r="F16" i="1"/>
  <c r="D16" i="1"/>
  <c r="C16" i="1"/>
  <c r="B16" i="1"/>
  <c r="E16" i="1" s="1"/>
  <c r="J16" i="1" s="1"/>
  <c r="I15" i="1"/>
  <c r="H15" i="1"/>
  <c r="G15" i="1"/>
  <c r="F15" i="1"/>
  <c r="D15" i="1"/>
  <c r="C15" i="1"/>
  <c r="B15" i="1"/>
  <c r="I14" i="1"/>
  <c r="H14" i="1"/>
  <c r="G14" i="1"/>
  <c r="F14" i="1"/>
  <c r="D14" i="1"/>
  <c r="C14" i="1"/>
  <c r="B14" i="1"/>
  <c r="I13" i="1"/>
  <c r="H13" i="1"/>
  <c r="G13" i="1"/>
  <c r="F13" i="1"/>
  <c r="D13" i="1"/>
  <c r="C13" i="1"/>
  <c r="B13" i="1"/>
  <c r="I12" i="1"/>
  <c r="H12" i="1"/>
  <c r="G12" i="1"/>
  <c r="F12" i="1"/>
  <c r="D12" i="1"/>
  <c r="C12" i="1"/>
  <c r="B12" i="1"/>
  <c r="E12" i="1" s="1"/>
  <c r="J12" i="1" s="1"/>
  <c r="I11" i="1"/>
  <c r="H11" i="1"/>
  <c r="G11" i="1"/>
  <c r="F11" i="1"/>
  <c r="D11" i="1"/>
  <c r="C11" i="1"/>
  <c r="B11" i="1"/>
  <c r="I10" i="1"/>
  <c r="H10" i="1"/>
  <c r="G10" i="1"/>
  <c r="F10" i="1"/>
  <c r="D10" i="1"/>
  <c r="C10" i="1"/>
  <c r="B10" i="1"/>
  <c r="I9" i="1"/>
  <c r="H9" i="1"/>
  <c r="G9" i="1"/>
  <c r="F9" i="1"/>
  <c r="D9" i="1"/>
  <c r="C9" i="1"/>
  <c r="B9" i="1"/>
  <c r="I8" i="1"/>
  <c r="H8" i="1"/>
  <c r="G8" i="1"/>
  <c r="F8" i="1"/>
  <c r="D8" i="1"/>
  <c r="C8" i="1"/>
  <c r="B8" i="1"/>
  <c r="E8" i="1" s="1"/>
  <c r="J8" i="1" s="1"/>
  <c r="I7" i="1"/>
  <c r="H7" i="1"/>
  <c r="G7" i="1"/>
  <c r="F7" i="1"/>
  <c r="D7" i="1"/>
  <c r="C7" i="1"/>
  <c r="B7" i="1"/>
  <c r="E34" i="1" l="1"/>
  <c r="J34" i="1" s="1"/>
  <c r="E47" i="1"/>
  <c r="J47" i="1" s="1"/>
  <c r="E51" i="1"/>
  <c r="J51" i="1" s="1"/>
  <c r="E56" i="1"/>
  <c r="E13" i="1"/>
  <c r="J13" i="1" s="1"/>
  <c r="E14" i="1"/>
  <c r="J14" i="1" s="1"/>
  <c r="E46" i="1"/>
  <c r="J46" i="1" s="1"/>
  <c r="E50" i="1"/>
  <c r="J50" i="1" s="1"/>
  <c r="E7" i="1"/>
  <c r="G19" i="1"/>
  <c r="G22" i="1" s="1"/>
  <c r="G31" i="1" s="1"/>
  <c r="E26" i="1"/>
  <c r="J26" i="1" s="1"/>
  <c r="E30" i="1"/>
  <c r="J30" i="1" s="1"/>
  <c r="E35" i="1"/>
  <c r="J35" i="1" s="1"/>
  <c r="E40" i="1"/>
  <c r="E52" i="1"/>
  <c r="J52" i="1" s="1"/>
  <c r="E53" i="1"/>
  <c r="J53" i="1" s="1"/>
  <c r="C19" i="1"/>
  <c r="C22" i="1" s="1"/>
  <c r="C31" i="1" s="1"/>
  <c r="E17" i="1"/>
  <c r="J17" i="1" s="1"/>
  <c r="D19" i="1"/>
  <c r="D22" i="1" s="1"/>
  <c r="D31" i="1" s="1"/>
  <c r="I19" i="1"/>
  <c r="I22" i="1" s="1"/>
  <c r="I31" i="1" s="1"/>
  <c r="E15" i="1"/>
  <c r="J15" i="1" s="1"/>
  <c r="J24" i="1"/>
  <c r="E28" i="1"/>
  <c r="J28" i="1" s="1"/>
  <c r="E29" i="1"/>
  <c r="J29" i="1" s="1"/>
  <c r="E38" i="1"/>
  <c r="J38" i="1" s="1"/>
  <c r="E44" i="1"/>
  <c r="J44" i="1" s="1"/>
  <c r="E45" i="1"/>
  <c r="J45" i="1" s="1"/>
  <c r="E54" i="1"/>
  <c r="J54" i="1" s="1"/>
  <c r="F19" i="1"/>
  <c r="F22" i="1" s="1"/>
  <c r="F31" i="1" s="1"/>
  <c r="E9" i="1"/>
  <c r="J9" i="1" s="1"/>
  <c r="E10" i="1"/>
  <c r="J10" i="1" s="1"/>
  <c r="E25" i="1"/>
  <c r="J25" i="1" s="1"/>
  <c r="E32" i="1"/>
  <c r="J32" i="1" s="1"/>
  <c r="E33" i="1"/>
  <c r="J33" i="1" s="1"/>
  <c r="E42" i="1"/>
  <c r="J42" i="1" s="1"/>
  <c r="E48" i="1"/>
  <c r="J48" i="1" s="1"/>
  <c r="E49" i="1"/>
  <c r="J49" i="1" s="1"/>
  <c r="E58" i="1"/>
  <c r="J58" i="1" s="1"/>
  <c r="E59" i="1"/>
  <c r="J59" i="1" s="1"/>
  <c r="E62" i="1"/>
  <c r="J62" i="1" s="1"/>
  <c r="H19" i="1"/>
  <c r="H22" i="1" s="1"/>
  <c r="H31" i="1" s="1"/>
  <c r="E11" i="1"/>
  <c r="J11" i="1" s="1"/>
  <c r="E18" i="1"/>
  <c r="J18" i="1" s="1"/>
  <c r="J40" i="1"/>
  <c r="E41" i="1"/>
  <c r="J41" i="1" s="1"/>
  <c r="J56" i="1"/>
  <c r="E57" i="1"/>
  <c r="J57" i="1" s="1"/>
  <c r="J60" i="1"/>
  <c r="E61" i="1"/>
  <c r="J61" i="1" s="1"/>
  <c r="J7" i="1"/>
  <c r="B19" i="1"/>
  <c r="B22" i="1" s="1"/>
  <c r="J19" i="1" l="1"/>
  <c r="J22" i="1" s="1"/>
  <c r="K22" i="1" s="1"/>
  <c r="E19" i="1"/>
  <c r="B31" i="1"/>
  <c r="E31" i="1" s="1"/>
  <c r="J31" i="1" s="1"/>
  <c r="E22" i="1"/>
</calcChain>
</file>

<file path=xl/sharedStrings.xml><?xml version="1.0" encoding="utf-8"?>
<sst xmlns="http://schemas.openxmlformats.org/spreadsheetml/2006/main" count="68" uniqueCount="66">
  <si>
    <t>County of Lassen</t>
  </si>
  <si>
    <t>State of California</t>
  </si>
  <si>
    <t>2016/2017 Assessed Valuations</t>
  </si>
  <si>
    <t xml:space="preserve">  SECURED</t>
  </si>
  <si>
    <t xml:space="preserve">   UTILITY</t>
  </si>
  <si>
    <t>UNSECURED</t>
  </si>
  <si>
    <t xml:space="preserve">    TOTAL</t>
  </si>
  <si>
    <t>Homeowner's Exemptions</t>
  </si>
  <si>
    <t>Total</t>
  </si>
  <si>
    <t xml:space="preserve">  Secured </t>
  </si>
  <si>
    <t>#</t>
  </si>
  <si>
    <t>Unsecured</t>
  </si>
  <si>
    <t>w/HO EXMPT</t>
  </si>
  <si>
    <t>Susanville Elem</t>
  </si>
  <si>
    <t>Big Valley Joint</t>
  </si>
  <si>
    <t>Fall River Unified</t>
  </si>
  <si>
    <t>Fort Sage Unified</t>
  </si>
  <si>
    <t>Janesville Union</t>
  </si>
  <si>
    <t>Johnstonville Elem</t>
  </si>
  <si>
    <t>Modoc Joint Unified</t>
  </si>
  <si>
    <t>Ravendale Elem</t>
  </si>
  <si>
    <t>Richmond Elem</t>
  </si>
  <si>
    <t>Shaffer Union Elem</t>
  </si>
  <si>
    <t>Surprise Valley Joint</t>
  </si>
  <si>
    <t>Westwood Unified</t>
  </si>
  <si>
    <t>Unitary Railroad (New 07/08)</t>
  </si>
  <si>
    <t>Unitary</t>
  </si>
  <si>
    <t>County Wide Total</t>
  </si>
  <si>
    <t xml:space="preserve">Lassen Union High School </t>
  </si>
  <si>
    <t>Lassen College</t>
  </si>
  <si>
    <t>Shasta College</t>
  </si>
  <si>
    <t>Adin CSD</t>
  </si>
  <si>
    <t>Adin Cemetery</t>
  </si>
  <si>
    <t>Adin Fire</t>
  </si>
  <si>
    <t>Air Pollution/County Wide</t>
  </si>
  <si>
    <t>Bieber Lighting</t>
  </si>
  <si>
    <t>Big Valley Fire</t>
  </si>
  <si>
    <t>Big Valley Pest</t>
  </si>
  <si>
    <t>Clear Creek CSD</t>
  </si>
  <si>
    <t>Doyle Fire</t>
  </si>
  <si>
    <t>Eagleville Fire</t>
  </si>
  <si>
    <t>Fall River Resource</t>
  </si>
  <si>
    <t>Hallelujah Junction Fire</t>
  </si>
  <si>
    <t>Herlong Public Utility</t>
  </si>
  <si>
    <t>Janesville Fire</t>
  </si>
  <si>
    <t>Lake Forest Fire</t>
  </si>
  <si>
    <t>Lassen #1 County Water</t>
  </si>
  <si>
    <t>Lassen/Modoc Flood #2</t>
  </si>
  <si>
    <t>Leavitt Lake CSD</t>
  </si>
  <si>
    <t>Little Valley CSD</t>
  </si>
  <si>
    <t>Madeline Fire</t>
  </si>
  <si>
    <t>Milford Fire</t>
  </si>
  <si>
    <t>Mayers Hospital</t>
  </si>
  <si>
    <t>Northwest Lassen Fire</t>
  </si>
  <si>
    <t>Pine Grove Cemetery</t>
  </si>
  <si>
    <t>Spalding CSD</t>
  </si>
  <si>
    <t>Standish-Litchfield Fire</t>
  </si>
  <si>
    <t>Stones/Bengard CSD</t>
  </si>
  <si>
    <t>Susan River Fire</t>
  </si>
  <si>
    <t>Susanville City</t>
  </si>
  <si>
    <t>Susanville Redevelopment</t>
  </si>
  <si>
    <t>Susanville Sanitary</t>
  </si>
  <si>
    <t>Susanville Library</t>
  </si>
  <si>
    <t>West Patton Village CSD</t>
  </si>
  <si>
    <t>Westwood CSD</t>
  </si>
  <si>
    <t>Westwood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</si>
</sst>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0"/>
      <name val="MS Sans Serif"/>
    </font>
    <font>
      <sz val="10"/>
      <name val="MS Sans Serif"/>
    </font>
    <font>
      <b/>
      <sz val="12"/>
      <name val="MS Sans Serif"/>
      <family val="2"/>
    </font>
    <font>
      <b/>
      <u/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38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/>
    <xf numFmtId="38" fontId="4" fillId="0" borderId="0" xfId="0" applyNumberFormat="1" applyFont="1"/>
    <xf numFmtId="0" fontId="4" fillId="0" borderId="0" xfId="0" applyFont="1"/>
    <xf numFmtId="0" fontId="4" fillId="0" borderId="6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left"/>
    </xf>
    <xf numFmtId="3" fontId="4" fillId="0" borderId="0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7" xfId="0" applyFont="1" applyBorder="1"/>
    <xf numFmtId="3" fontId="4" fillId="0" borderId="10" xfId="1" applyNumberFormat="1" applyFont="1" applyBorder="1"/>
    <xf numFmtId="0" fontId="4" fillId="0" borderId="6" xfId="0" applyFont="1" applyBorder="1" applyAlignment="1">
      <alignment horizontal="left"/>
    </xf>
    <xf numFmtId="3" fontId="4" fillId="0" borderId="7" xfId="1" applyNumberFormat="1" applyFont="1" applyBorder="1"/>
    <xf numFmtId="3" fontId="4" fillId="0" borderId="6" xfId="1" applyNumberFormat="1" applyFont="1" applyBorder="1"/>
    <xf numFmtId="3" fontId="4" fillId="0" borderId="8" xfId="1" applyNumberFormat="1" applyFont="1" applyBorder="1"/>
    <xf numFmtId="0" fontId="4" fillId="0" borderId="11" xfId="0" quotePrefix="1" applyFont="1" applyBorder="1" applyAlignment="1">
      <alignment horizontal="left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0" xfId="0" applyNumberFormat="1" applyFont="1"/>
    <xf numFmtId="3" fontId="4" fillId="0" borderId="0" xfId="0" applyNumberFormat="1" applyFont="1" applyBorder="1"/>
    <xf numFmtId="3" fontId="4" fillId="0" borderId="10" xfId="0" applyNumberFormat="1" applyFont="1" applyBorder="1"/>
    <xf numFmtId="0" fontId="4" fillId="0" borderId="6" xfId="0" applyFont="1" applyBorder="1"/>
    <xf numFmtId="0" fontId="4" fillId="0" borderId="11" xfId="0" applyFont="1" applyBorder="1" applyAlignment="1">
      <alignment horizontal="right"/>
    </xf>
    <xf numFmtId="3" fontId="4" fillId="0" borderId="12" xfId="1" applyNumberFormat="1" applyFont="1" applyBorder="1"/>
    <xf numFmtId="3" fontId="4" fillId="0" borderId="11" xfId="1" applyNumberFormat="1" applyFont="1" applyBorder="1"/>
    <xf numFmtId="3" fontId="0" fillId="0" borderId="0" xfId="0" applyNumberFormat="1" applyBorder="1"/>
    <xf numFmtId="0" fontId="5" fillId="0" borderId="11" xfId="0" applyFont="1" applyBorder="1"/>
    <xf numFmtId="0" fontId="5" fillId="0" borderId="7" xfId="0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8" fontId="4" fillId="0" borderId="0" xfId="0" applyNumberFormat="1" applyFont="1" applyBorder="1"/>
    <xf numFmtId="0" fontId="4" fillId="0" borderId="9" xfId="0" applyFont="1" applyBorder="1"/>
    <xf numFmtId="38" fontId="4" fillId="0" borderId="14" xfId="0" applyNumberFormat="1" applyFont="1" applyBorder="1"/>
    <xf numFmtId="38" fontId="4" fillId="0" borderId="0" xfId="1" applyFont="1" applyBorder="1"/>
    <xf numFmtId="3" fontId="4" fillId="0" borderId="9" xfId="0" applyNumberFormat="1" applyFont="1" applyBorder="1"/>
    <xf numFmtId="0" fontId="7" fillId="0" borderId="9" xfId="3" applyFont="1" applyFill="1" applyBorder="1"/>
    <xf numFmtId="9" fontId="1" fillId="0" borderId="0" xfId="2" applyBorder="1"/>
    <xf numFmtId="3" fontId="0" fillId="0" borderId="7" xfId="0" applyNumberFormat="1" applyBorder="1"/>
    <xf numFmtId="10" fontId="0" fillId="0" borderId="0" xfId="0" applyNumberFormat="1" applyBorder="1"/>
    <xf numFmtId="3" fontId="4" fillId="0" borderId="6" xfId="0" applyNumberFormat="1" applyFont="1" applyBorder="1"/>
    <xf numFmtId="38" fontId="4" fillId="0" borderId="7" xfId="0" applyNumberFormat="1" applyFont="1" applyBorder="1"/>
    <xf numFmtId="3" fontId="4" fillId="0" borderId="16" xfId="1" applyNumberFormat="1" applyFont="1" applyBorder="1"/>
    <xf numFmtId="38" fontId="4" fillId="0" borderId="17" xfId="0" applyNumberFormat="1" applyFont="1" applyBorder="1"/>
    <xf numFmtId="38" fontId="4" fillId="0" borderId="1" xfId="0" applyNumberFormat="1" applyFont="1" applyBorder="1"/>
    <xf numFmtId="3" fontId="4" fillId="0" borderId="18" xfId="1" applyNumberFormat="1" applyFont="1" applyBorder="1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6">
    <cellStyle name="Comma [0]" xfId="1" builtinId="6"/>
    <cellStyle name="Comma [0] 2" xfId="4"/>
    <cellStyle name="Normal" xfId="0" builtinId="0"/>
    <cellStyle name="Normal 2" xfId="5"/>
    <cellStyle name="Normal_TRA CHA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-17%20assessed%20value%20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 comp yr to yr"/>
      <sheetName val="16-17 AV"/>
      <sheetName val="Lookup"/>
      <sheetName val="16-17 Step 1 "/>
      <sheetName val="TRA CHART"/>
      <sheetName val="Agencies"/>
      <sheetName val="Sch Dist"/>
      <sheetName val="High School"/>
      <sheetName val="College"/>
    </sheetNames>
    <sheetDataSet>
      <sheetData sheetId="0" refreshError="1"/>
      <sheetData sheetId="1"/>
      <sheetData sheetId="2">
        <row r="10">
          <cell r="D10">
            <v>132428909</v>
          </cell>
        </row>
        <row r="11">
          <cell r="D11">
            <v>30373248</v>
          </cell>
        </row>
      </sheetData>
      <sheetData sheetId="3">
        <row r="170">
          <cell r="K170">
            <v>2240579143</v>
          </cell>
        </row>
      </sheetData>
      <sheetData sheetId="4" refreshError="1"/>
      <sheetData sheetId="5">
        <row r="3">
          <cell r="B3" t="str">
            <v>ADIN JT(18,25)</v>
          </cell>
          <cell r="C3" t="str">
            <v>CEMETERY</v>
          </cell>
          <cell r="D3">
            <v>242224</v>
          </cell>
          <cell r="E3">
            <v>0</v>
          </cell>
          <cell r="F3">
            <v>8840</v>
          </cell>
          <cell r="G3">
            <v>251064</v>
          </cell>
          <cell r="H3">
            <v>7000</v>
          </cell>
          <cell r="I3">
            <v>1</v>
          </cell>
          <cell r="J3">
            <v>0</v>
          </cell>
          <cell r="K3">
            <v>0</v>
          </cell>
          <cell r="L3">
            <v>258064</v>
          </cell>
        </row>
        <row r="4">
          <cell r="B4" t="str">
            <v>ADIN JT(18,25)</v>
          </cell>
          <cell r="C4" t="str">
            <v>CEMETERY</v>
          </cell>
          <cell r="D4">
            <v>15927177</v>
          </cell>
          <cell r="E4">
            <v>0</v>
          </cell>
          <cell r="F4">
            <v>740457</v>
          </cell>
          <cell r="G4">
            <v>16667634</v>
          </cell>
          <cell r="H4">
            <v>7000</v>
          </cell>
          <cell r="I4">
            <v>1</v>
          </cell>
          <cell r="J4">
            <v>0</v>
          </cell>
          <cell r="K4">
            <v>0</v>
          </cell>
          <cell r="L4">
            <v>16674634</v>
          </cell>
        </row>
        <row r="5">
          <cell r="B5" t="str">
            <v>ADIN JT(18,25)</v>
          </cell>
          <cell r="C5" t="str">
            <v>CEMETERY</v>
          </cell>
          <cell r="D5">
            <v>1530819</v>
          </cell>
          <cell r="E5">
            <v>0</v>
          </cell>
          <cell r="F5">
            <v>14706</v>
          </cell>
          <cell r="G5">
            <v>1545525</v>
          </cell>
          <cell r="H5">
            <v>21000</v>
          </cell>
          <cell r="I5">
            <v>3</v>
          </cell>
          <cell r="J5">
            <v>0</v>
          </cell>
          <cell r="K5">
            <v>0</v>
          </cell>
          <cell r="L5">
            <v>1566525</v>
          </cell>
        </row>
        <row r="6">
          <cell r="B6" t="str">
            <v>ADIN JT(18,25)</v>
          </cell>
          <cell r="C6" t="str">
            <v>CEMETERY</v>
          </cell>
          <cell r="D6">
            <v>18452098</v>
          </cell>
          <cell r="E6">
            <v>0</v>
          </cell>
          <cell r="F6">
            <v>1059042</v>
          </cell>
          <cell r="G6">
            <v>19511140</v>
          </cell>
          <cell r="H6">
            <v>278600</v>
          </cell>
          <cell r="I6">
            <v>40</v>
          </cell>
          <cell r="J6">
            <v>0</v>
          </cell>
          <cell r="K6">
            <v>0</v>
          </cell>
          <cell r="L6">
            <v>19789740</v>
          </cell>
        </row>
        <row r="7">
          <cell r="B7" t="str">
            <v>ADIN JT(18,25)</v>
          </cell>
          <cell r="C7" t="str">
            <v>CEMETERY</v>
          </cell>
          <cell r="D7">
            <v>4753333</v>
          </cell>
          <cell r="E7">
            <v>0</v>
          </cell>
          <cell r="F7">
            <v>220721</v>
          </cell>
          <cell r="G7">
            <v>4974054</v>
          </cell>
          <cell r="H7">
            <v>63000</v>
          </cell>
          <cell r="I7">
            <v>9</v>
          </cell>
          <cell r="J7">
            <v>0</v>
          </cell>
          <cell r="K7">
            <v>0</v>
          </cell>
          <cell r="L7">
            <v>5037054</v>
          </cell>
        </row>
        <row r="8">
          <cell r="B8" t="str">
            <v>ADIN JT(18,25)</v>
          </cell>
          <cell r="C8" t="str">
            <v>CEMETERY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ADIN JT(18,25)</v>
          </cell>
          <cell r="C9" t="str">
            <v>CEMETERY</v>
          </cell>
          <cell r="D9">
            <v>6376495</v>
          </cell>
          <cell r="E9">
            <v>0</v>
          </cell>
          <cell r="F9">
            <v>96690</v>
          </cell>
          <cell r="G9">
            <v>6473185</v>
          </cell>
          <cell r="H9">
            <v>49000</v>
          </cell>
          <cell r="I9">
            <v>7</v>
          </cell>
          <cell r="J9">
            <v>0</v>
          </cell>
          <cell r="K9">
            <v>0</v>
          </cell>
          <cell r="L9">
            <v>6522185</v>
          </cell>
        </row>
        <row r="10">
          <cell r="B10" t="str">
            <v>ADIN JT(18,25)</v>
          </cell>
          <cell r="C10" t="str">
            <v>CEMETERY</v>
          </cell>
          <cell r="D10">
            <v>3871536</v>
          </cell>
          <cell r="E10">
            <v>129077</v>
          </cell>
          <cell r="F10">
            <v>93877</v>
          </cell>
          <cell r="G10">
            <v>4094490</v>
          </cell>
          <cell r="H10">
            <v>28000</v>
          </cell>
          <cell r="I10">
            <v>4</v>
          </cell>
          <cell r="J10">
            <v>0</v>
          </cell>
          <cell r="K10">
            <v>0</v>
          </cell>
          <cell r="L10">
            <v>4122490</v>
          </cell>
        </row>
        <row r="11">
          <cell r="B11" t="str">
            <v>ADIN JT(18,25)</v>
          </cell>
          <cell r="C11" t="str">
            <v>CEMETERY</v>
          </cell>
          <cell r="D11">
            <v>1289</v>
          </cell>
          <cell r="E11">
            <v>0</v>
          </cell>
          <cell r="F11">
            <v>0</v>
          </cell>
          <cell r="G11">
            <v>1289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1289</v>
          </cell>
        </row>
        <row r="12">
          <cell r="B12" t="str">
            <v>Adin Cemetery</v>
          </cell>
          <cell r="D12">
            <v>51154971</v>
          </cell>
          <cell r="E12">
            <v>129077</v>
          </cell>
          <cell r="F12">
            <v>2234333</v>
          </cell>
          <cell r="G12">
            <v>53518381</v>
          </cell>
          <cell r="H12">
            <v>453600</v>
          </cell>
          <cell r="I12">
            <v>65</v>
          </cell>
          <cell r="J12">
            <v>0</v>
          </cell>
          <cell r="K12">
            <v>0</v>
          </cell>
          <cell r="L12">
            <v>53971981</v>
          </cell>
        </row>
        <row r="14">
          <cell r="B14" t="str">
            <v>ADIN JT(18,25)</v>
          </cell>
          <cell r="C14" t="str">
            <v>COMM. SERVICE</v>
          </cell>
          <cell r="D14">
            <v>242224</v>
          </cell>
          <cell r="E14">
            <v>0</v>
          </cell>
          <cell r="F14">
            <v>8840</v>
          </cell>
          <cell r="G14">
            <v>251064</v>
          </cell>
          <cell r="H14">
            <v>7000</v>
          </cell>
          <cell r="I14">
            <v>1</v>
          </cell>
          <cell r="J14">
            <v>0</v>
          </cell>
          <cell r="K14">
            <v>0</v>
          </cell>
          <cell r="L14">
            <v>258064</v>
          </cell>
        </row>
        <row r="15">
          <cell r="B15" t="str">
            <v>ADIN JT(18,25)</v>
          </cell>
          <cell r="C15" t="str">
            <v>COMM. SERVICE</v>
          </cell>
          <cell r="D15">
            <v>1289</v>
          </cell>
          <cell r="E15">
            <v>0</v>
          </cell>
          <cell r="F15">
            <v>0</v>
          </cell>
          <cell r="G15">
            <v>1289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1289</v>
          </cell>
        </row>
        <row r="16">
          <cell r="B16" t="str">
            <v>Adin CSD</v>
          </cell>
          <cell r="D16">
            <v>243513</v>
          </cell>
          <cell r="E16">
            <v>0</v>
          </cell>
          <cell r="F16">
            <v>8840</v>
          </cell>
          <cell r="G16">
            <v>252353</v>
          </cell>
          <cell r="H16">
            <v>7000</v>
          </cell>
          <cell r="I16">
            <v>1</v>
          </cell>
          <cell r="J16">
            <v>0</v>
          </cell>
          <cell r="K16">
            <v>0</v>
          </cell>
          <cell r="L16">
            <v>259353</v>
          </cell>
        </row>
        <row r="18">
          <cell r="B18" t="str">
            <v>ADIN JT(18,25)</v>
          </cell>
          <cell r="C18" t="str">
            <v>FIRE PROTECTION</v>
          </cell>
          <cell r="D18">
            <v>77868</v>
          </cell>
          <cell r="E18">
            <v>0</v>
          </cell>
          <cell r="F18">
            <v>0</v>
          </cell>
          <cell r="G18">
            <v>77868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77868</v>
          </cell>
        </row>
        <row r="19">
          <cell r="B19" t="str">
            <v>ADIN JT(18,25)</v>
          </cell>
          <cell r="C19" t="str">
            <v>FIRE PROTECTION</v>
          </cell>
          <cell r="D19">
            <v>242224</v>
          </cell>
          <cell r="E19">
            <v>0</v>
          </cell>
          <cell r="F19">
            <v>8840</v>
          </cell>
          <cell r="G19">
            <v>251064</v>
          </cell>
          <cell r="H19">
            <v>7000</v>
          </cell>
          <cell r="I19">
            <v>1</v>
          </cell>
          <cell r="J19">
            <v>0</v>
          </cell>
          <cell r="K19">
            <v>0</v>
          </cell>
          <cell r="L19">
            <v>258064</v>
          </cell>
        </row>
        <row r="20">
          <cell r="B20" t="str">
            <v>ADIN JT(18,25)</v>
          </cell>
          <cell r="C20" t="str">
            <v>FIRE PROTECTION</v>
          </cell>
          <cell r="D20">
            <v>2236037</v>
          </cell>
          <cell r="E20">
            <v>0</v>
          </cell>
          <cell r="F20">
            <v>0</v>
          </cell>
          <cell r="G20">
            <v>2236037</v>
          </cell>
          <cell r="H20">
            <v>7000</v>
          </cell>
          <cell r="I20">
            <v>1</v>
          </cell>
          <cell r="J20">
            <v>0</v>
          </cell>
          <cell r="K20">
            <v>0</v>
          </cell>
          <cell r="L20">
            <v>2243037</v>
          </cell>
        </row>
        <row r="21">
          <cell r="B21" t="str">
            <v>ADIN JT(18,25)</v>
          </cell>
          <cell r="C21" t="str">
            <v>FIRE PROTECTION</v>
          </cell>
          <cell r="D21">
            <v>18452098</v>
          </cell>
          <cell r="E21">
            <v>0</v>
          </cell>
          <cell r="F21">
            <v>1059042</v>
          </cell>
          <cell r="G21">
            <v>19511140</v>
          </cell>
          <cell r="H21">
            <v>278600</v>
          </cell>
          <cell r="I21">
            <v>40</v>
          </cell>
          <cell r="J21">
            <v>0</v>
          </cell>
          <cell r="K21">
            <v>0</v>
          </cell>
          <cell r="L21">
            <v>19789740</v>
          </cell>
        </row>
        <row r="22">
          <cell r="B22" t="str">
            <v>ADIN JT(18,25)</v>
          </cell>
          <cell r="C22" t="str">
            <v>FIRE PROTECTION</v>
          </cell>
          <cell r="D22">
            <v>4753333</v>
          </cell>
          <cell r="E22">
            <v>0</v>
          </cell>
          <cell r="F22">
            <v>220721</v>
          </cell>
          <cell r="G22">
            <v>4974054</v>
          </cell>
          <cell r="H22">
            <v>63000</v>
          </cell>
          <cell r="I22">
            <v>9</v>
          </cell>
          <cell r="J22">
            <v>0</v>
          </cell>
          <cell r="K22">
            <v>0</v>
          </cell>
          <cell r="L22">
            <v>5037054</v>
          </cell>
        </row>
        <row r="23">
          <cell r="B23" t="str">
            <v>ADIN JT(18,25)</v>
          </cell>
          <cell r="C23" t="str">
            <v>FIRE PROTECTION</v>
          </cell>
          <cell r="D23">
            <v>3871536</v>
          </cell>
          <cell r="E23">
            <v>129077</v>
          </cell>
          <cell r="F23">
            <v>93877</v>
          </cell>
          <cell r="G23">
            <v>4094490</v>
          </cell>
          <cell r="H23">
            <v>28000</v>
          </cell>
          <cell r="I23">
            <v>4</v>
          </cell>
          <cell r="J23">
            <v>0</v>
          </cell>
          <cell r="K23">
            <v>0</v>
          </cell>
          <cell r="L23">
            <v>4122490</v>
          </cell>
        </row>
        <row r="24">
          <cell r="B24" t="str">
            <v>ADIN JT(18,25)</v>
          </cell>
          <cell r="C24" t="str">
            <v>FIRE PROTECTION</v>
          </cell>
          <cell r="D24">
            <v>1289</v>
          </cell>
          <cell r="E24">
            <v>0</v>
          </cell>
          <cell r="F24">
            <v>0</v>
          </cell>
          <cell r="G24">
            <v>1289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1289</v>
          </cell>
        </row>
        <row r="25">
          <cell r="B25" t="str">
            <v>Adin Fire</v>
          </cell>
          <cell r="D25">
            <v>29634385</v>
          </cell>
          <cell r="E25">
            <v>129077</v>
          </cell>
          <cell r="F25">
            <v>1382480</v>
          </cell>
          <cell r="G25">
            <v>31145942</v>
          </cell>
          <cell r="H25">
            <v>383600</v>
          </cell>
          <cell r="I25">
            <v>55</v>
          </cell>
          <cell r="J25">
            <v>0</v>
          </cell>
          <cell r="K25">
            <v>0</v>
          </cell>
          <cell r="L25">
            <v>31529542</v>
          </cell>
        </row>
        <row r="27">
          <cell r="B27" t="str">
            <v>BIEBER Lighting</v>
          </cell>
          <cell r="C27" t="str">
            <v>HWY. LIGHTING</v>
          </cell>
          <cell r="D27">
            <v>5014450</v>
          </cell>
          <cell r="E27">
            <v>0</v>
          </cell>
          <cell r="F27">
            <v>341931</v>
          </cell>
          <cell r="G27">
            <v>5356381</v>
          </cell>
          <cell r="H27">
            <v>263774</v>
          </cell>
          <cell r="I27">
            <v>38</v>
          </cell>
          <cell r="J27">
            <v>0</v>
          </cell>
          <cell r="K27">
            <v>0</v>
          </cell>
          <cell r="L27">
            <v>5620155</v>
          </cell>
        </row>
        <row r="29">
          <cell r="B29" t="str">
            <v>BIG VALLEY</v>
          </cell>
          <cell r="C29" t="str">
            <v>FIRE PROTECTION</v>
          </cell>
          <cell r="D29">
            <v>5014450</v>
          </cell>
          <cell r="E29">
            <v>0</v>
          </cell>
          <cell r="F29">
            <v>341931</v>
          </cell>
          <cell r="G29">
            <v>5356381</v>
          </cell>
          <cell r="H29">
            <v>263774</v>
          </cell>
          <cell r="I29">
            <v>38</v>
          </cell>
          <cell r="J29">
            <v>0</v>
          </cell>
          <cell r="K29">
            <v>0</v>
          </cell>
          <cell r="L29">
            <v>5620155</v>
          </cell>
        </row>
        <row r="30">
          <cell r="B30" t="str">
            <v>BIG VALLEY</v>
          </cell>
          <cell r="C30" t="str">
            <v>FIRE PROTECTION</v>
          </cell>
          <cell r="D30">
            <v>9643596</v>
          </cell>
          <cell r="E30">
            <v>17978</v>
          </cell>
          <cell r="F30">
            <v>273230</v>
          </cell>
          <cell r="G30">
            <v>9934804</v>
          </cell>
          <cell r="H30">
            <v>98000</v>
          </cell>
          <cell r="I30">
            <v>14</v>
          </cell>
          <cell r="J30">
            <v>0</v>
          </cell>
          <cell r="K30">
            <v>0</v>
          </cell>
          <cell r="L30">
            <v>10032804</v>
          </cell>
        </row>
        <row r="31">
          <cell r="B31" t="str">
            <v>BIG VALLEY</v>
          </cell>
          <cell r="C31" t="str">
            <v>FIRE PROTECTION</v>
          </cell>
          <cell r="D31">
            <v>3498946</v>
          </cell>
          <cell r="E31">
            <v>0</v>
          </cell>
          <cell r="F31">
            <v>134629</v>
          </cell>
          <cell r="G31">
            <v>3633575</v>
          </cell>
          <cell r="H31">
            <v>136396</v>
          </cell>
          <cell r="I31">
            <v>20</v>
          </cell>
          <cell r="J31">
            <v>0</v>
          </cell>
          <cell r="K31">
            <v>0</v>
          </cell>
          <cell r="L31">
            <v>3769971</v>
          </cell>
        </row>
        <row r="32">
          <cell r="B32" t="str">
            <v>BIG VALLEY</v>
          </cell>
          <cell r="C32" t="str">
            <v>FIRE PROTECTION</v>
          </cell>
          <cell r="D32">
            <v>36205594</v>
          </cell>
          <cell r="E32">
            <v>8696</v>
          </cell>
          <cell r="F32">
            <v>7850700</v>
          </cell>
          <cell r="G32">
            <v>44064990</v>
          </cell>
          <cell r="H32">
            <v>315000</v>
          </cell>
          <cell r="I32">
            <v>45</v>
          </cell>
          <cell r="J32">
            <v>0</v>
          </cell>
          <cell r="K32">
            <v>0</v>
          </cell>
          <cell r="L32">
            <v>44379990</v>
          </cell>
        </row>
        <row r="33">
          <cell r="B33" t="str">
            <v>BIG VALLEY</v>
          </cell>
          <cell r="C33" t="str">
            <v>FIRE PROTECTION</v>
          </cell>
          <cell r="D33">
            <v>64931</v>
          </cell>
          <cell r="E33">
            <v>0</v>
          </cell>
          <cell r="F33">
            <v>0</v>
          </cell>
          <cell r="G33">
            <v>64931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64931</v>
          </cell>
        </row>
        <row r="34">
          <cell r="B34" t="str">
            <v>BIG VALLEY</v>
          </cell>
          <cell r="C34" t="str">
            <v>FIRE PROTECTION</v>
          </cell>
          <cell r="D34">
            <v>1530819</v>
          </cell>
          <cell r="E34">
            <v>0</v>
          </cell>
          <cell r="F34">
            <v>14706</v>
          </cell>
          <cell r="G34">
            <v>1545525</v>
          </cell>
          <cell r="H34">
            <v>21000</v>
          </cell>
          <cell r="I34">
            <v>3</v>
          </cell>
          <cell r="J34">
            <v>0</v>
          </cell>
          <cell r="K34">
            <v>0</v>
          </cell>
          <cell r="L34">
            <v>1566525</v>
          </cell>
        </row>
        <row r="35">
          <cell r="B35" t="str">
            <v>BIG VALLEY</v>
          </cell>
          <cell r="C35" t="str">
            <v>FIRE PROTECTION</v>
          </cell>
          <cell r="D35">
            <v>6376495</v>
          </cell>
          <cell r="E35">
            <v>0</v>
          </cell>
          <cell r="F35">
            <v>96690</v>
          </cell>
          <cell r="G35">
            <v>6473185</v>
          </cell>
          <cell r="H35">
            <v>49000</v>
          </cell>
          <cell r="I35">
            <v>7</v>
          </cell>
          <cell r="J35">
            <v>0</v>
          </cell>
          <cell r="K35">
            <v>0</v>
          </cell>
          <cell r="L35">
            <v>6522185</v>
          </cell>
        </row>
        <row r="36">
          <cell r="B36" t="str">
            <v>BIG VALLEY</v>
          </cell>
          <cell r="C36" t="str">
            <v>FIRE PROTECTION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Big Valley Fire</v>
          </cell>
          <cell r="D37">
            <v>62334831</v>
          </cell>
          <cell r="E37">
            <v>26674</v>
          </cell>
          <cell r="F37">
            <v>8711886</v>
          </cell>
          <cell r="G37">
            <v>71073391</v>
          </cell>
          <cell r="H37">
            <v>883170</v>
          </cell>
          <cell r="I37">
            <v>127</v>
          </cell>
          <cell r="J37">
            <v>0</v>
          </cell>
          <cell r="K37">
            <v>0</v>
          </cell>
          <cell r="L37">
            <v>71956561</v>
          </cell>
        </row>
        <row r="39">
          <cell r="B39" t="str">
            <v>BIG VALLEY PEST</v>
          </cell>
          <cell r="C39" t="str">
            <v>CITROUS PEST AB</v>
          </cell>
          <cell r="D39">
            <v>5424987</v>
          </cell>
          <cell r="E39">
            <v>0</v>
          </cell>
          <cell r="F39">
            <v>3294536</v>
          </cell>
          <cell r="G39">
            <v>8719523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8719523</v>
          </cell>
        </row>
        <row r="40">
          <cell r="B40" t="str">
            <v>BIG VALLEY PEST</v>
          </cell>
          <cell r="C40" t="str">
            <v>CITROUS PEST AB</v>
          </cell>
          <cell r="D40">
            <v>5014450</v>
          </cell>
          <cell r="E40">
            <v>0</v>
          </cell>
          <cell r="F40">
            <v>341931</v>
          </cell>
          <cell r="G40">
            <v>5356381</v>
          </cell>
          <cell r="H40">
            <v>263774</v>
          </cell>
          <cell r="I40">
            <v>38</v>
          </cell>
          <cell r="J40">
            <v>0</v>
          </cell>
          <cell r="K40">
            <v>0</v>
          </cell>
          <cell r="L40">
            <v>5620155</v>
          </cell>
        </row>
        <row r="41">
          <cell r="B41" t="str">
            <v>BIG VALLEY PEST</v>
          </cell>
          <cell r="C41" t="str">
            <v>CITROUS PEST AB</v>
          </cell>
          <cell r="D41">
            <v>9643596</v>
          </cell>
          <cell r="E41">
            <v>17978</v>
          </cell>
          <cell r="F41">
            <v>273230</v>
          </cell>
          <cell r="G41">
            <v>9934804</v>
          </cell>
          <cell r="H41">
            <v>98000</v>
          </cell>
          <cell r="I41">
            <v>14</v>
          </cell>
          <cell r="J41">
            <v>0</v>
          </cell>
          <cell r="K41">
            <v>0</v>
          </cell>
          <cell r="L41">
            <v>10032804</v>
          </cell>
        </row>
        <row r="42">
          <cell r="B42" t="str">
            <v>BIG VALLEY PEST</v>
          </cell>
          <cell r="C42" t="str">
            <v>CITROUS PEST AB</v>
          </cell>
          <cell r="D42">
            <v>1548825</v>
          </cell>
          <cell r="E42">
            <v>0</v>
          </cell>
          <cell r="F42">
            <v>12402810</v>
          </cell>
          <cell r="G42">
            <v>13951635</v>
          </cell>
          <cell r="H42">
            <v>7000</v>
          </cell>
          <cell r="I42">
            <v>1</v>
          </cell>
          <cell r="J42">
            <v>0</v>
          </cell>
          <cell r="K42">
            <v>0</v>
          </cell>
          <cell r="L42">
            <v>13958635</v>
          </cell>
        </row>
        <row r="43">
          <cell r="B43" t="str">
            <v>BIG VALLEY PEST</v>
          </cell>
          <cell r="C43" t="str">
            <v>CITROUS PEST AB</v>
          </cell>
          <cell r="D43">
            <v>3498946</v>
          </cell>
          <cell r="E43">
            <v>0</v>
          </cell>
          <cell r="F43">
            <v>134629</v>
          </cell>
          <cell r="G43">
            <v>3633575</v>
          </cell>
          <cell r="H43">
            <v>136396</v>
          </cell>
          <cell r="I43">
            <v>20</v>
          </cell>
          <cell r="J43">
            <v>0</v>
          </cell>
          <cell r="K43">
            <v>0</v>
          </cell>
          <cell r="L43">
            <v>3769971</v>
          </cell>
        </row>
        <row r="44">
          <cell r="B44" t="str">
            <v>BIG VALLEY PEST</v>
          </cell>
          <cell r="C44" t="str">
            <v>CITROUS PEST AB</v>
          </cell>
          <cell r="D44">
            <v>812429</v>
          </cell>
          <cell r="E44">
            <v>0</v>
          </cell>
          <cell r="F44">
            <v>0</v>
          </cell>
          <cell r="G44">
            <v>812429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812429</v>
          </cell>
        </row>
        <row r="45">
          <cell r="B45" t="str">
            <v>BIG VALLEY PEST</v>
          </cell>
          <cell r="C45" t="str">
            <v>CITROUS PEST AB</v>
          </cell>
          <cell r="D45">
            <v>36205594</v>
          </cell>
          <cell r="E45">
            <v>8696</v>
          </cell>
          <cell r="F45">
            <v>7850700</v>
          </cell>
          <cell r="G45">
            <v>44064990</v>
          </cell>
          <cell r="H45">
            <v>315000</v>
          </cell>
          <cell r="I45">
            <v>45</v>
          </cell>
          <cell r="J45">
            <v>0</v>
          </cell>
          <cell r="K45">
            <v>0</v>
          </cell>
          <cell r="L45">
            <v>44379990</v>
          </cell>
        </row>
        <row r="46">
          <cell r="B46" t="str">
            <v>BIG VALLEY PEST</v>
          </cell>
          <cell r="C46" t="str">
            <v>CITROUS PEST AB</v>
          </cell>
          <cell r="D46">
            <v>64931</v>
          </cell>
          <cell r="E46">
            <v>0</v>
          </cell>
          <cell r="F46">
            <v>0</v>
          </cell>
          <cell r="G46">
            <v>64931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64931</v>
          </cell>
        </row>
        <row r="47">
          <cell r="B47" t="str">
            <v>BIG VALLEY PEST</v>
          </cell>
          <cell r="C47" t="str">
            <v>CITROUS PEST AB</v>
          </cell>
          <cell r="D47">
            <v>77868</v>
          </cell>
          <cell r="E47">
            <v>0</v>
          </cell>
          <cell r="F47">
            <v>0</v>
          </cell>
          <cell r="G47">
            <v>77868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77868</v>
          </cell>
        </row>
        <row r="48">
          <cell r="B48" t="str">
            <v>BIG VALLEY PEST</v>
          </cell>
          <cell r="C48" t="str">
            <v>CITROUS PEST AB</v>
          </cell>
          <cell r="D48">
            <v>242224</v>
          </cell>
          <cell r="E48">
            <v>0</v>
          </cell>
          <cell r="F48">
            <v>8840</v>
          </cell>
          <cell r="G48">
            <v>251064</v>
          </cell>
          <cell r="H48">
            <v>7000</v>
          </cell>
          <cell r="I48">
            <v>1</v>
          </cell>
          <cell r="J48">
            <v>0</v>
          </cell>
          <cell r="K48">
            <v>0</v>
          </cell>
          <cell r="L48">
            <v>258064</v>
          </cell>
        </row>
        <row r="49">
          <cell r="B49" t="str">
            <v>BIG VALLEY PEST</v>
          </cell>
          <cell r="C49" t="str">
            <v>CITROUS PEST AB</v>
          </cell>
          <cell r="D49">
            <v>1530819</v>
          </cell>
          <cell r="E49">
            <v>0</v>
          </cell>
          <cell r="F49">
            <v>14706</v>
          </cell>
          <cell r="G49">
            <v>1545525</v>
          </cell>
          <cell r="H49">
            <v>21000</v>
          </cell>
          <cell r="I49">
            <v>3</v>
          </cell>
          <cell r="J49">
            <v>0</v>
          </cell>
          <cell r="K49">
            <v>0</v>
          </cell>
          <cell r="L49">
            <v>1566525</v>
          </cell>
        </row>
        <row r="50">
          <cell r="B50" t="str">
            <v>BIG VALLEY PEST</v>
          </cell>
          <cell r="C50" t="str">
            <v>CITROUS PEST AB</v>
          </cell>
          <cell r="D50">
            <v>18452098</v>
          </cell>
          <cell r="E50">
            <v>0</v>
          </cell>
          <cell r="F50">
            <v>1059042</v>
          </cell>
          <cell r="G50">
            <v>19511140</v>
          </cell>
          <cell r="H50">
            <v>278600</v>
          </cell>
          <cell r="I50">
            <v>40</v>
          </cell>
          <cell r="J50">
            <v>0</v>
          </cell>
          <cell r="K50">
            <v>0</v>
          </cell>
          <cell r="L50">
            <v>19789740</v>
          </cell>
        </row>
        <row r="51">
          <cell r="B51" t="str">
            <v>BIG VALLEY PEST</v>
          </cell>
          <cell r="C51" t="str">
            <v>CITROUS PEST AB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BIG VALLEY PEST</v>
          </cell>
          <cell r="C52" t="str">
            <v>CITROUS PEST AB</v>
          </cell>
          <cell r="D52">
            <v>6376495</v>
          </cell>
          <cell r="E52">
            <v>0</v>
          </cell>
          <cell r="F52">
            <v>96690</v>
          </cell>
          <cell r="G52">
            <v>6473185</v>
          </cell>
          <cell r="H52">
            <v>49000</v>
          </cell>
          <cell r="I52">
            <v>7</v>
          </cell>
          <cell r="J52">
            <v>0</v>
          </cell>
          <cell r="K52">
            <v>0</v>
          </cell>
          <cell r="L52">
            <v>6522185</v>
          </cell>
        </row>
        <row r="53">
          <cell r="B53" t="str">
            <v>BIG VALLEY PEST</v>
          </cell>
          <cell r="C53" t="str">
            <v>CITROUS PEST AB</v>
          </cell>
          <cell r="D53">
            <v>3871536</v>
          </cell>
          <cell r="E53">
            <v>129077</v>
          </cell>
          <cell r="F53">
            <v>93877</v>
          </cell>
          <cell r="G53">
            <v>4094490</v>
          </cell>
          <cell r="H53">
            <v>28000</v>
          </cell>
          <cell r="I53">
            <v>4</v>
          </cell>
          <cell r="J53">
            <v>0</v>
          </cell>
          <cell r="K53">
            <v>0</v>
          </cell>
          <cell r="L53">
            <v>4122490</v>
          </cell>
        </row>
        <row r="54">
          <cell r="B54" t="str">
            <v>BIG VALLEY PEST</v>
          </cell>
          <cell r="C54" t="str">
            <v>CITROUS PEST AB</v>
          </cell>
          <cell r="D54">
            <v>626814</v>
          </cell>
          <cell r="E54">
            <v>0</v>
          </cell>
          <cell r="F54">
            <v>14383</v>
          </cell>
          <cell r="G54">
            <v>641197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641197</v>
          </cell>
        </row>
        <row r="55">
          <cell r="B55" t="str">
            <v>BIG VALLEY PEST</v>
          </cell>
          <cell r="C55" t="str">
            <v>CITROUS PEST AB</v>
          </cell>
          <cell r="D55">
            <v>655048</v>
          </cell>
          <cell r="E55">
            <v>0</v>
          </cell>
          <cell r="F55">
            <v>0</v>
          </cell>
          <cell r="G55">
            <v>655048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655048</v>
          </cell>
        </row>
        <row r="56">
          <cell r="B56" t="str">
            <v>BIG VALLEY PEST</v>
          </cell>
          <cell r="C56" t="str">
            <v>CITROUS PEST AB</v>
          </cell>
          <cell r="D56">
            <v>1289</v>
          </cell>
          <cell r="E56">
            <v>0</v>
          </cell>
          <cell r="F56">
            <v>0</v>
          </cell>
          <cell r="G56">
            <v>1289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1289</v>
          </cell>
        </row>
        <row r="57">
          <cell r="B57" t="str">
            <v>BIG VALLEY PEST</v>
          </cell>
          <cell r="C57" t="str">
            <v>CITROUS PEST AB</v>
          </cell>
          <cell r="D57">
            <v>2128543</v>
          </cell>
          <cell r="E57">
            <v>0</v>
          </cell>
          <cell r="F57">
            <v>0</v>
          </cell>
          <cell r="G57">
            <v>2128543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2128543</v>
          </cell>
        </row>
        <row r="58">
          <cell r="B58" t="str">
            <v>BIG VALLEY PEST</v>
          </cell>
          <cell r="C58" t="str">
            <v>CITROUS PEST AB</v>
          </cell>
          <cell r="D58">
            <v>8905884</v>
          </cell>
          <cell r="E58">
            <v>0</v>
          </cell>
          <cell r="F58">
            <v>78146</v>
          </cell>
          <cell r="G58">
            <v>8984030</v>
          </cell>
          <cell r="H58">
            <v>203000</v>
          </cell>
          <cell r="I58">
            <v>29</v>
          </cell>
          <cell r="J58">
            <v>0</v>
          </cell>
          <cell r="K58">
            <v>0</v>
          </cell>
          <cell r="L58">
            <v>9187030</v>
          </cell>
        </row>
        <row r="59">
          <cell r="B59" t="str">
            <v>BIG VALLEY PEST</v>
          </cell>
          <cell r="C59" t="str">
            <v>CITROUS PEST AB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BIG VALLEY PEST</v>
          </cell>
          <cell r="C60" t="str">
            <v>CITROUS PEST AB</v>
          </cell>
          <cell r="D60">
            <v>355390</v>
          </cell>
          <cell r="E60">
            <v>0</v>
          </cell>
          <cell r="F60">
            <v>0</v>
          </cell>
          <cell r="G60">
            <v>355390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355390</v>
          </cell>
        </row>
        <row r="61">
          <cell r="B61" t="str">
            <v>BIG VALLEY PEST</v>
          </cell>
          <cell r="C61" t="str">
            <v>CITROUS PEST AB</v>
          </cell>
          <cell r="D61">
            <v>14230145</v>
          </cell>
          <cell r="E61">
            <v>0</v>
          </cell>
          <cell r="F61">
            <v>15396463</v>
          </cell>
          <cell r="G61">
            <v>29626608</v>
          </cell>
          <cell r="H61">
            <v>21000</v>
          </cell>
          <cell r="I61">
            <v>3</v>
          </cell>
          <cell r="J61">
            <v>0</v>
          </cell>
          <cell r="K61">
            <v>0</v>
          </cell>
          <cell r="L61">
            <v>29647608</v>
          </cell>
        </row>
        <row r="62">
          <cell r="B62" t="str">
            <v>BIG VALLEY PEST</v>
          </cell>
          <cell r="C62" t="str">
            <v>CITROUS PEST AB</v>
          </cell>
          <cell r="D62">
            <v>1034583</v>
          </cell>
          <cell r="E62">
            <v>0</v>
          </cell>
          <cell r="F62">
            <v>0</v>
          </cell>
          <cell r="G62">
            <v>1034583</v>
          </cell>
          <cell r="H62">
            <v>14000</v>
          </cell>
          <cell r="I62">
            <v>2</v>
          </cell>
          <cell r="J62">
            <v>0</v>
          </cell>
          <cell r="K62">
            <v>0</v>
          </cell>
          <cell r="L62">
            <v>1048583</v>
          </cell>
        </row>
        <row r="63">
          <cell r="B63" t="str">
            <v>BIG VALLEY PEST</v>
          </cell>
          <cell r="C63" t="str">
            <v>CITROUS PEST AB</v>
          </cell>
          <cell r="D63">
            <v>50618470</v>
          </cell>
          <cell r="E63">
            <v>0</v>
          </cell>
          <cell r="F63">
            <v>1315324</v>
          </cell>
          <cell r="G63">
            <v>51933794</v>
          </cell>
          <cell r="H63">
            <v>558600</v>
          </cell>
          <cell r="I63">
            <v>80</v>
          </cell>
          <cell r="J63">
            <v>0</v>
          </cell>
          <cell r="K63">
            <v>0</v>
          </cell>
          <cell r="L63">
            <v>52492394</v>
          </cell>
        </row>
        <row r="64">
          <cell r="B64" t="str">
            <v>Big Valley Pest</v>
          </cell>
          <cell r="D64">
            <v>171320964</v>
          </cell>
          <cell r="E64">
            <v>155751</v>
          </cell>
          <cell r="F64">
            <v>42375307</v>
          </cell>
          <cell r="G64">
            <v>213852022</v>
          </cell>
          <cell r="H64">
            <v>2000370</v>
          </cell>
          <cell r="I64">
            <v>287</v>
          </cell>
          <cell r="J64">
            <v>0</v>
          </cell>
          <cell r="K64">
            <v>0</v>
          </cell>
          <cell r="L64">
            <v>215852392</v>
          </cell>
        </row>
        <row r="67">
          <cell r="B67" t="str">
            <v>BIG VALLEY JT(18,25)</v>
          </cell>
          <cell r="C67" t="str">
            <v>PARK &amp; REC</v>
          </cell>
          <cell r="D67">
            <v>5424987</v>
          </cell>
          <cell r="E67">
            <v>0</v>
          </cell>
          <cell r="F67">
            <v>3294536</v>
          </cell>
          <cell r="G67">
            <v>8719523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8719523</v>
          </cell>
        </row>
        <row r="68">
          <cell r="B68" t="str">
            <v>BIG VALLEY JT(18,25)</v>
          </cell>
          <cell r="C68" t="str">
            <v>PARK &amp; REC</v>
          </cell>
          <cell r="D68">
            <v>4048735</v>
          </cell>
          <cell r="E68">
            <v>0</v>
          </cell>
          <cell r="F68">
            <v>9340</v>
          </cell>
          <cell r="G68">
            <v>4058075</v>
          </cell>
          <cell r="H68">
            <v>14000</v>
          </cell>
          <cell r="I68">
            <v>2</v>
          </cell>
          <cell r="J68">
            <v>0</v>
          </cell>
          <cell r="K68">
            <v>0</v>
          </cell>
          <cell r="L68">
            <v>4072075</v>
          </cell>
        </row>
        <row r="69">
          <cell r="B69" t="str">
            <v>BIG VALLEY JT(18,25)</v>
          </cell>
          <cell r="C69" t="str">
            <v>PARK &amp; REC</v>
          </cell>
          <cell r="D69">
            <v>5014450</v>
          </cell>
          <cell r="E69">
            <v>0</v>
          </cell>
          <cell r="F69">
            <v>341931</v>
          </cell>
          <cell r="G69">
            <v>5356381</v>
          </cell>
          <cell r="H69">
            <v>263774</v>
          </cell>
          <cell r="I69">
            <v>38</v>
          </cell>
          <cell r="J69">
            <v>0</v>
          </cell>
          <cell r="K69">
            <v>0</v>
          </cell>
          <cell r="L69">
            <v>5620155</v>
          </cell>
        </row>
        <row r="70">
          <cell r="B70" t="str">
            <v>BIG VALLEY JT(18,25)</v>
          </cell>
          <cell r="C70" t="str">
            <v>PARK &amp; REC</v>
          </cell>
          <cell r="D70">
            <v>9643596</v>
          </cell>
          <cell r="E70">
            <v>17978</v>
          </cell>
          <cell r="F70">
            <v>273230</v>
          </cell>
          <cell r="G70">
            <v>9934804</v>
          </cell>
          <cell r="H70">
            <v>98000</v>
          </cell>
          <cell r="I70">
            <v>14</v>
          </cell>
          <cell r="J70">
            <v>0</v>
          </cell>
          <cell r="K70">
            <v>0</v>
          </cell>
          <cell r="L70">
            <v>10032804</v>
          </cell>
        </row>
        <row r="71">
          <cell r="B71" t="str">
            <v>BIG VALLEY JT(18,25)</v>
          </cell>
          <cell r="C71" t="str">
            <v>PARK &amp; REC</v>
          </cell>
          <cell r="D71">
            <v>1548825</v>
          </cell>
          <cell r="E71">
            <v>0</v>
          </cell>
          <cell r="F71">
            <v>12402810</v>
          </cell>
          <cell r="G71">
            <v>13951635</v>
          </cell>
          <cell r="H71">
            <v>7000</v>
          </cell>
          <cell r="I71">
            <v>1</v>
          </cell>
          <cell r="J71">
            <v>0</v>
          </cell>
          <cell r="K71">
            <v>0</v>
          </cell>
          <cell r="L71">
            <v>13958635</v>
          </cell>
        </row>
        <row r="72">
          <cell r="B72" t="str">
            <v>BIG VALLEY JT(18,25)</v>
          </cell>
          <cell r="C72" t="str">
            <v>PARK &amp; REC</v>
          </cell>
          <cell r="D72">
            <v>3498946</v>
          </cell>
          <cell r="E72">
            <v>0</v>
          </cell>
          <cell r="F72">
            <v>134629</v>
          </cell>
          <cell r="G72">
            <v>3633575</v>
          </cell>
          <cell r="H72">
            <v>136396</v>
          </cell>
          <cell r="I72">
            <v>20</v>
          </cell>
          <cell r="J72">
            <v>0</v>
          </cell>
          <cell r="K72">
            <v>0</v>
          </cell>
          <cell r="L72">
            <v>3769971</v>
          </cell>
        </row>
        <row r="73">
          <cell r="B73" t="str">
            <v>BIG VALLEY JT(18,25)</v>
          </cell>
          <cell r="C73" t="str">
            <v>PARK &amp; REC</v>
          </cell>
          <cell r="D73">
            <v>812429</v>
          </cell>
          <cell r="E73">
            <v>0</v>
          </cell>
          <cell r="F73">
            <v>0</v>
          </cell>
          <cell r="G73">
            <v>812429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812429</v>
          </cell>
        </row>
        <row r="74">
          <cell r="B74" t="str">
            <v>BIG VALLEY JT(18,25)</v>
          </cell>
          <cell r="C74" t="str">
            <v>PARK &amp; REC</v>
          </cell>
          <cell r="D74">
            <v>36205594</v>
          </cell>
          <cell r="E74">
            <v>8696</v>
          </cell>
          <cell r="F74">
            <v>7850700</v>
          </cell>
          <cell r="G74">
            <v>44064990</v>
          </cell>
          <cell r="H74">
            <v>315000</v>
          </cell>
          <cell r="I74">
            <v>45</v>
          </cell>
          <cell r="J74">
            <v>0</v>
          </cell>
          <cell r="K74">
            <v>0</v>
          </cell>
          <cell r="L74">
            <v>44379990</v>
          </cell>
        </row>
        <row r="75">
          <cell r="B75" t="str">
            <v>BIG VALLEY JT(18,25)</v>
          </cell>
          <cell r="C75" t="str">
            <v>PARK &amp; REC</v>
          </cell>
          <cell r="D75">
            <v>64931</v>
          </cell>
          <cell r="E75">
            <v>0</v>
          </cell>
          <cell r="F75">
            <v>0</v>
          </cell>
          <cell r="G75">
            <v>64931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64931</v>
          </cell>
        </row>
        <row r="76">
          <cell r="B76" t="str">
            <v>BIG VALLEY JT(18,25)</v>
          </cell>
          <cell r="C76" t="str">
            <v>PARK &amp; REC</v>
          </cell>
          <cell r="D76">
            <v>77868</v>
          </cell>
          <cell r="E76">
            <v>0</v>
          </cell>
          <cell r="F76">
            <v>0</v>
          </cell>
          <cell r="G76">
            <v>77868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77868</v>
          </cell>
        </row>
        <row r="77">
          <cell r="B77" t="str">
            <v>BIG VALLEY JT(18,25)</v>
          </cell>
          <cell r="C77" t="str">
            <v>PARK &amp; REC</v>
          </cell>
          <cell r="D77">
            <v>242224</v>
          </cell>
          <cell r="E77">
            <v>0</v>
          </cell>
          <cell r="F77">
            <v>8840</v>
          </cell>
          <cell r="G77">
            <v>251064</v>
          </cell>
          <cell r="H77">
            <v>7000</v>
          </cell>
          <cell r="I77">
            <v>1</v>
          </cell>
          <cell r="J77">
            <v>0</v>
          </cell>
          <cell r="K77">
            <v>0</v>
          </cell>
          <cell r="L77">
            <v>258064</v>
          </cell>
        </row>
        <row r="78">
          <cell r="B78" t="str">
            <v>BIG VALLEY JT(18,25)</v>
          </cell>
          <cell r="C78" t="str">
            <v>PARK &amp; REC</v>
          </cell>
          <cell r="D78">
            <v>2236037</v>
          </cell>
          <cell r="E78">
            <v>0</v>
          </cell>
          <cell r="F78">
            <v>0</v>
          </cell>
          <cell r="G78">
            <v>2236037</v>
          </cell>
          <cell r="H78">
            <v>7000</v>
          </cell>
          <cell r="I78">
            <v>1</v>
          </cell>
          <cell r="J78">
            <v>0</v>
          </cell>
          <cell r="K78">
            <v>0</v>
          </cell>
          <cell r="L78">
            <v>2243037</v>
          </cell>
        </row>
        <row r="79">
          <cell r="B79" t="str">
            <v>BIG VALLEY JT(18,25)</v>
          </cell>
          <cell r="C79" t="str">
            <v>PARK &amp; REC</v>
          </cell>
          <cell r="D79">
            <v>15927177</v>
          </cell>
          <cell r="E79">
            <v>0</v>
          </cell>
          <cell r="F79">
            <v>740457</v>
          </cell>
          <cell r="G79">
            <v>16667634</v>
          </cell>
          <cell r="H79">
            <v>7000</v>
          </cell>
          <cell r="I79">
            <v>1</v>
          </cell>
          <cell r="J79">
            <v>0</v>
          </cell>
          <cell r="K79">
            <v>0</v>
          </cell>
          <cell r="L79">
            <v>16674634</v>
          </cell>
        </row>
        <row r="80">
          <cell r="B80" t="str">
            <v>BIG VALLEY JT(18,25)</v>
          </cell>
          <cell r="C80" t="str">
            <v>PARK &amp; REC</v>
          </cell>
          <cell r="D80">
            <v>1530819</v>
          </cell>
          <cell r="E80">
            <v>0</v>
          </cell>
          <cell r="F80">
            <v>14706</v>
          </cell>
          <cell r="G80">
            <v>1545525</v>
          </cell>
          <cell r="H80">
            <v>21000</v>
          </cell>
          <cell r="I80">
            <v>3</v>
          </cell>
          <cell r="J80">
            <v>0</v>
          </cell>
          <cell r="K80">
            <v>0</v>
          </cell>
          <cell r="L80">
            <v>1566525</v>
          </cell>
        </row>
        <row r="81">
          <cell r="B81" t="str">
            <v>BIG VALLEY JT(18,25)</v>
          </cell>
          <cell r="C81" t="str">
            <v>PARK &amp; REC</v>
          </cell>
          <cell r="D81">
            <v>18452098</v>
          </cell>
          <cell r="E81">
            <v>0</v>
          </cell>
          <cell r="F81">
            <v>1059042</v>
          </cell>
          <cell r="G81">
            <v>19511140</v>
          </cell>
          <cell r="H81">
            <v>278600</v>
          </cell>
          <cell r="I81">
            <v>40</v>
          </cell>
          <cell r="J81">
            <v>0</v>
          </cell>
          <cell r="K81">
            <v>0</v>
          </cell>
          <cell r="L81">
            <v>19789740</v>
          </cell>
        </row>
        <row r="82">
          <cell r="B82" t="str">
            <v>BIG VALLEY JT(18,25)</v>
          </cell>
          <cell r="C82" t="str">
            <v>PARK &amp; REC</v>
          </cell>
          <cell r="D82">
            <v>4753333</v>
          </cell>
          <cell r="E82">
            <v>0</v>
          </cell>
          <cell r="F82">
            <v>220721</v>
          </cell>
          <cell r="G82">
            <v>4974054</v>
          </cell>
          <cell r="H82">
            <v>63000</v>
          </cell>
          <cell r="I82">
            <v>9</v>
          </cell>
          <cell r="J82">
            <v>0</v>
          </cell>
          <cell r="K82">
            <v>0</v>
          </cell>
          <cell r="L82">
            <v>5037054</v>
          </cell>
        </row>
        <row r="83">
          <cell r="B83" t="str">
            <v>BIG VALLEY JT(18,25)</v>
          </cell>
          <cell r="C83" t="str">
            <v>PARK &amp; REC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 t="str">
            <v>BIG VALLEY JT(18,25)</v>
          </cell>
          <cell r="C84" t="str">
            <v>PARK &amp; REC</v>
          </cell>
          <cell r="D84">
            <v>6376495</v>
          </cell>
          <cell r="E84">
            <v>0</v>
          </cell>
          <cell r="F84">
            <v>96690</v>
          </cell>
          <cell r="G84">
            <v>6473185</v>
          </cell>
          <cell r="H84">
            <v>49000</v>
          </cell>
          <cell r="I84">
            <v>7</v>
          </cell>
          <cell r="J84">
            <v>0</v>
          </cell>
          <cell r="K84">
            <v>0</v>
          </cell>
          <cell r="L84">
            <v>6522185</v>
          </cell>
        </row>
        <row r="85">
          <cell r="B85" t="str">
            <v>BIG VALLEY JT(18,25)</v>
          </cell>
          <cell r="C85" t="str">
            <v>PARK &amp; REC</v>
          </cell>
          <cell r="D85">
            <v>3871536</v>
          </cell>
          <cell r="E85">
            <v>129077</v>
          </cell>
          <cell r="F85">
            <v>93877</v>
          </cell>
          <cell r="G85">
            <v>4094490</v>
          </cell>
          <cell r="H85">
            <v>28000</v>
          </cell>
          <cell r="I85">
            <v>4</v>
          </cell>
          <cell r="J85">
            <v>0</v>
          </cell>
          <cell r="K85">
            <v>0</v>
          </cell>
          <cell r="L85">
            <v>4122490</v>
          </cell>
        </row>
        <row r="86">
          <cell r="B86" t="str">
            <v>BIG VALLEY JT(18,25)</v>
          </cell>
          <cell r="C86" t="str">
            <v>PARK &amp; REC</v>
          </cell>
          <cell r="D86">
            <v>322412</v>
          </cell>
          <cell r="E86">
            <v>0</v>
          </cell>
          <cell r="F86">
            <v>0</v>
          </cell>
          <cell r="G86">
            <v>322412</v>
          </cell>
          <cell r="H86">
            <v>42000</v>
          </cell>
          <cell r="I86">
            <v>6</v>
          </cell>
          <cell r="J86">
            <v>0</v>
          </cell>
          <cell r="K86">
            <v>0</v>
          </cell>
          <cell r="L86">
            <v>364412</v>
          </cell>
        </row>
        <row r="87">
          <cell r="B87" t="str">
            <v>BIG VALLEY JT(18,25)</v>
          </cell>
          <cell r="C87" t="str">
            <v>PARK &amp; REC</v>
          </cell>
          <cell r="D87">
            <v>626814</v>
          </cell>
          <cell r="E87">
            <v>0</v>
          </cell>
          <cell r="F87">
            <v>14383</v>
          </cell>
          <cell r="G87">
            <v>641197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641197</v>
          </cell>
        </row>
        <row r="88">
          <cell r="B88" t="str">
            <v>BIG VALLEY JT(18,25)</v>
          </cell>
          <cell r="C88" t="str">
            <v>PARK &amp; REC</v>
          </cell>
          <cell r="D88">
            <v>655048</v>
          </cell>
          <cell r="E88">
            <v>0</v>
          </cell>
          <cell r="F88">
            <v>0</v>
          </cell>
          <cell r="G88">
            <v>655048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655048</v>
          </cell>
        </row>
        <row r="89">
          <cell r="B89" t="str">
            <v>BIG VALLEY JT(18,25)</v>
          </cell>
          <cell r="C89" t="str">
            <v>PARK &amp; REC</v>
          </cell>
          <cell r="D89">
            <v>1289</v>
          </cell>
          <cell r="E89">
            <v>0</v>
          </cell>
          <cell r="F89">
            <v>0</v>
          </cell>
          <cell r="G89">
            <v>1289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1289</v>
          </cell>
        </row>
        <row r="90">
          <cell r="B90" t="str">
            <v>BIG VALLEY JT(18,25)</v>
          </cell>
          <cell r="C90" t="str">
            <v>PARK &amp; REC</v>
          </cell>
          <cell r="D90">
            <v>2128543</v>
          </cell>
          <cell r="E90">
            <v>0</v>
          </cell>
          <cell r="F90">
            <v>0</v>
          </cell>
          <cell r="G90">
            <v>2128543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2128543</v>
          </cell>
        </row>
        <row r="91">
          <cell r="B91" t="str">
            <v>BIG VALLEY JT(18,25)</v>
          </cell>
          <cell r="C91" t="str">
            <v>PARK &amp; REC</v>
          </cell>
          <cell r="D91">
            <v>8905884</v>
          </cell>
          <cell r="E91">
            <v>0</v>
          </cell>
          <cell r="F91">
            <v>78146</v>
          </cell>
          <cell r="G91">
            <v>8984030</v>
          </cell>
          <cell r="H91">
            <v>203000</v>
          </cell>
          <cell r="I91">
            <v>29</v>
          </cell>
          <cell r="J91">
            <v>0</v>
          </cell>
          <cell r="K91">
            <v>0</v>
          </cell>
          <cell r="L91">
            <v>9187030</v>
          </cell>
        </row>
        <row r="92">
          <cell r="B92" t="str">
            <v>BIG VALLEY JT(18,25)</v>
          </cell>
          <cell r="C92" t="str">
            <v>PARK &amp; REC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Big Valley Park &amp; Rec</v>
          </cell>
          <cell r="D93">
            <v>132370070</v>
          </cell>
          <cell r="E93">
            <v>155751</v>
          </cell>
          <cell r="F93">
            <v>26634038</v>
          </cell>
          <cell r="G93">
            <v>159159859</v>
          </cell>
          <cell r="H93">
            <v>1539770</v>
          </cell>
          <cell r="I93">
            <v>221</v>
          </cell>
          <cell r="J93">
            <v>0</v>
          </cell>
          <cell r="K93">
            <v>0</v>
          </cell>
          <cell r="L93">
            <v>160699629</v>
          </cell>
        </row>
        <row r="96">
          <cell r="B96" t="str">
            <v>CLEAR CREEK CSD</v>
          </cell>
          <cell r="C96" t="str">
            <v>COMM. SERVICE</v>
          </cell>
          <cell r="D96">
            <v>18551432</v>
          </cell>
          <cell r="E96">
            <v>0</v>
          </cell>
          <cell r="F96">
            <v>52259</v>
          </cell>
          <cell r="G96">
            <v>18603691</v>
          </cell>
          <cell r="H96">
            <v>322000</v>
          </cell>
          <cell r="I96">
            <v>46</v>
          </cell>
          <cell r="J96">
            <v>0</v>
          </cell>
          <cell r="K96">
            <v>0</v>
          </cell>
          <cell r="L96">
            <v>18925691</v>
          </cell>
        </row>
        <row r="98">
          <cell r="B98" t="str">
            <v>DOYLE</v>
          </cell>
          <cell r="C98" t="str">
            <v>FIRE PROTECTION</v>
          </cell>
          <cell r="D98">
            <v>34768352</v>
          </cell>
          <cell r="E98">
            <v>160450</v>
          </cell>
          <cell r="F98">
            <v>203614</v>
          </cell>
          <cell r="G98">
            <v>35132416</v>
          </cell>
          <cell r="H98">
            <v>1012200</v>
          </cell>
          <cell r="I98">
            <v>145</v>
          </cell>
          <cell r="J98">
            <v>0</v>
          </cell>
          <cell r="K98">
            <v>0</v>
          </cell>
          <cell r="L98">
            <v>36144616</v>
          </cell>
        </row>
        <row r="99">
          <cell r="B99" t="str">
            <v>DOYLE</v>
          </cell>
          <cell r="C99" t="str">
            <v>FIRE PROTECTION</v>
          </cell>
          <cell r="D99">
            <v>8822370</v>
          </cell>
          <cell r="E99">
            <v>192099</v>
          </cell>
          <cell r="F99">
            <v>22433</v>
          </cell>
          <cell r="G99">
            <v>9036902</v>
          </cell>
          <cell r="H99">
            <v>245000</v>
          </cell>
          <cell r="I99">
            <v>35</v>
          </cell>
          <cell r="J99">
            <v>0</v>
          </cell>
          <cell r="K99">
            <v>0</v>
          </cell>
          <cell r="L99">
            <v>9281902</v>
          </cell>
        </row>
        <row r="100">
          <cell r="B100" t="str">
            <v>DOYLE</v>
          </cell>
          <cell r="C100" t="str">
            <v>FIRE PROTECTION</v>
          </cell>
          <cell r="D100">
            <v>25977</v>
          </cell>
          <cell r="E100">
            <v>0</v>
          </cell>
          <cell r="F100">
            <v>0</v>
          </cell>
          <cell r="G100">
            <v>25977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25977</v>
          </cell>
        </row>
        <row r="101">
          <cell r="B101" t="str">
            <v>DOYLE</v>
          </cell>
          <cell r="C101" t="str">
            <v>FIRE PROTECTION</v>
          </cell>
          <cell r="D101">
            <v>2612596</v>
          </cell>
          <cell r="E101">
            <v>0</v>
          </cell>
          <cell r="F101">
            <v>0</v>
          </cell>
          <cell r="G101">
            <v>2612596</v>
          </cell>
          <cell r="H101">
            <v>77000</v>
          </cell>
          <cell r="I101">
            <v>11</v>
          </cell>
          <cell r="J101">
            <v>0</v>
          </cell>
          <cell r="K101">
            <v>0</v>
          </cell>
          <cell r="L101">
            <v>2689596</v>
          </cell>
        </row>
        <row r="102">
          <cell r="B102" t="str">
            <v>Doyle Fire</v>
          </cell>
          <cell r="D102">
            <v>46229295</v>
          </cell>
          <cell r="E102">
            <v>352549</v>
          </cell>
          <cell r="F102">
            <v>226047</v>
          </cell>
          <cell r="G102">
            <v>46807891</v>
          </cell>
          <cell r="H102">
            <v>1334200</v>
          </cell>
          <cell r="I102">
            <v>191</v>
          </cell>
          <cell r="J102">
            <v>0</v>
          </cell>
          <cell r="K102">
            <v>0</v>
          </cell>
          <cell r="L102">
            <v>48142091</v>
          </cell>
        </row>
        <row r="104">
          <cell r="B104" t="str">
            <v>EAGLEVILLE Fire</v>
          </cell>
          <cell r="C104" t="str">
            <v>FIRE PROTECTION</v>
          </cell>
          <cell r="D104">
            <v>3687110</v>
          </cell>
          <cell r="E104">
            <v>0</v>
          </cell>
          <cell r="F104">
            <v>78978</v>
          </cell>
          <cell r="G104">
            <v>3766088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3766088</v>
          </cell>
        </row>
        <row r="106">
          <cell r="B106" t="str">
            <v>FALL RIVER JT(18,25,45)</v>
          </cell>
          <cell r="C106" t="str">
            <v>RESOURCE CONSV.</v>
          </cell>
          <cell r="D106">
            <v>322412</v>
          </cell>
          <cell r="E106">
            <v>0</v>
          </cell>
          <cell r="F106">
            <v>0</v>
          </cell>
          <cell r="G106">
            <v>322412</v>
          </cell>
          <cell r="H106">
            <v>42000</v>
          </cell>
          <cell r="I106">
            <v>6</v>
          </cell>
          <cell r="J106">
            <v>0</v>
          </cell>
          <cell r="K106">
            <v>0</v>
          </cell>
          <cell r="L106">
            <v>364412</v>
          </cell>
        </row>
        <row r="107">
          <cell r="B107" t="str">
            <v>FALL RIVER JT(18,25,45)</v>
          </cell>
          <cell r="C107" t="str">
            <v>RESOURCE CONSV.</v>
          </cell>
          <cell r="D107">
            <v>626814</v>
          </cell>
          <cell r="E107">
            <v>0</v>
          </cell>
          <cell r="F107">
            <v>14383</v>
          </cell>
          <cell r="G107">
            <v>641197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641197</v>
          </cell>
        </row>
        <row r="108">
          <cell r="B108" t="str">
            <v>FALL RIVER JT(18,25,45)</v>
          </cell>
          <cell r="C108" t="str">
            <v>RESOURCE CONSV.</v>
          </cell>
          <cell r="D108">
            <v>655048</v>
          </cell>
          <cell r="E108">
            <v>0</v>
          </cell>
          <cell r="F108">
            <v>0</v>
          </cell>
          <cell r="G108">
            <v>655048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655048</v>
          </cell>
        </row>
        <row r="109">
          <cell r="B109" t="str">
            <v>FALL RIVER JT(18,25,45)</v>
          </cell>
          <cell r="C109" t="str">
            <v>RESOURCE CONSV.</v>
          </cell>
          <cell r="D109">
            <v>8905884</v>
          </cell>
          <cell r="E109">
            <v>0</v>
          </cell>
          <cell r="F109">
            <v>78146</v>
          </cell>
          <cell r="G109">
            <v>8984030</v>
          </cell>
          <cell r="H109">
            <v>203000</v>
          </cell>
          <cell r="I109">
            <v>29</v>
          </cell>
          <cell r="J109">
            <v>0</v>
          </cell>
          <cell r="K109">
            <v>0</v>
          </cell>
          <cell r="L109">
            <v>9187030</v>
          </cell>
        </row>
        <row r="110">
          <cell r="B110" t="str">
            <v>FALL RIVER JT(18,25,45)</v>
          </cell>
          <cell r="C110" t="str">
            <v>RESOURCE CONSV.</v>
          </cell>
          <cell r="D110">
            <v>624942</v>
          </cell>
          <cell r="E110">
            <v>0</v>
          </cell>
          <cell r="F110">
            <v>524783</v>
          </cell>
          <cell r="G110">
            <v>1149725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1149725</v>
          </cell>
        </row>
        <row r="111">
          <cell r="B111" t="str">
            <v>FALL RIVER JT(18,25,45)</v>
          </cell>
          <cell r="C111" t="str">
            <v>RESOURCE CONSV.</v>
          </cell>
          <cell r="D111">
            <v>1115031</v>
          </cell>
          <cell r="E111">
            <v>0</v>
          </cell>
          <cell r="F111">
            <v>0</v>
          </cell>
          <cell r="G111">
            <v>1115031</v>
          </cell>
          <cell r="H111">
            <v>107845</v>
          </cell>
          <cell r="I111">
            <v>16</v>
          </cell>
          <cell r="J111">
            <v>0</v>
          </cell>
          <cell r="K111">
            <v>0</v>
          </cell>
          <cell r="L111">
            <v>1222876</v>
          </cell>
        </row>
        <row r="112">
          <cell r="B112" t="str">
            <v>FALL RIVER JT(18,25,45)</v>
          </cell>
          <cell r="C112" t="str">
            <v>RESOURCE CONSV.</v>
          </cell>
          <cell r="D112">
            <v>14230145</v>
          </cell>
          <cell r="E112">
            <v>0</v>
          </cell>
          <cell r="F112">
            <v>15396463</v>
          </cell>
          <cell r="G112">
            <v>29626608</v>
          </cell>
          <cell r="H112">
            <v>21000</v>
          </cell>
          <cell r="I112">
            <v>3</v>
          </cell>
          <cell r="J112">
            <v>0</v>
          </cell>
          <cell r="K112">
            <v>0</v>
          </cell>
          <cell r="L112">
            <v>29647608</v>
          </cell>
        </row>
        <row r="113">
          <cell r="B113" t="str">
            <v>FALL RIVER JT(18,25,45)</v>
          </cell>
          <cell r="C113" t="str">
            <v>RESOURCE CONSV.</v>
          </cell>
          <cell r="D113">
            <v>1374584</v>
          </cell>
          <cell r="E113">
            <v>0</v>
          </cell>
          <cell r="F113">
            <v>0</v>
          </cell>
          <cell r="G113">
            <v>1374584</v>
          </cell>
          <cell r="H113">
            <v>14000</v>
          </cell>
          <cell r="I113">
            <v>2</v>
          </cell>
          <cell r="J113">
            <v>0</v>
          </cell>
          <cell r="K113">
            <v>0</v>
          </cell>
          <cell r="L113">
            <v>1388584</v>
          </cell>
        </row>
        <row r="114">
          <cell r="B114" t="str">
            <v>FALL RIVER JT(18,25,45)</v>
          </cell>
          <cell r="C114" t="str">
            <v>RESOURCE CONSV.</v>
          </cell>
          <cell r="D114">
            <v>50618470</v>
          </cell>
          <cell r="E114">
            <v>0</v>
          </cell>
          <cell r="F114">
            <v>1315324</v>
          </cell>
          <cell r="G114">
            <v>51933794</v>
          </cell>
          <cell r="H114">
            <v>558600</v>
          </cell>
          <cell r="I114">
            <v>80</v>
          </cell>
          <cell r="J114">
            <v>0</v>
          </cell>
          <cell r="K114">
            <v>0</v>
          </cell>
          <cell r="L114">
            <v>52492394</v>
          </cell>
        </row>
        <row r="115">
          <cell r="B115" t="str">
            <v>FALL RIVER JT(18,25,45)</v>
          </cell>
          <cell r="C115" t="str">
            <v>RESOURCE CONSV.</v>
          </cell>
          <cell r="D115">
            <v>86889</v>
          </cell>
          <cell r="E115">
            <v>0</v>
          </cell>
          <cell r="F115">
            <v>0</v>
          </cell>
          <cell r="G115">
            <v>86889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86889</v>
          </cell>
        </row>
        <row r="116">
          <cell r="B116" t="str">
            <v>FALL RIVER JT(18,25,45)</v>
          </cell>
          <cell r="C116" t="str">
            <v>RESOURCE CONSV.</v>
          </cell>
          <cell r="D116">
            <v>521367</v>
          </cell>
          <cell r="E116">
            <v>9997</v>
          </cell>
          <cell r="F116">
            <v>0</v>
          </cell>
          <cell r="G116">
            <v>531364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531364</v>
          </cell>
        </row>
        <row r="117">
          <cell r="B117" t="str">
            <v>Fall River Resource</v>
          </cell>
          <cell r="D117">
            <v>79081586</v>
          </cell>
          <cell r="E117">
            <v>9997</v>
          </cell>
          <cell r="F117">
            <v>17329099</v>
          </cell>
          <cell r="G117">
            <v>96420682</v>
          </cell>
          <cell r="H117">
            <v>946445</v>
          </cell>
          <cell r="I117">
            <v>136</v>
          </cell>
          <cell r="J117">
            <v>0</v>
          </cell>
          <cell r="K117">
            <v>0</v>
          </cell>
          <cell r="L117">
            <v>97367127</v>
          </cell>
        </row>
        <row r="119">
          <cell r="B119" t="str">
            <v>HALLELUJAH JUNCTION Fire</v>
          </cell>
          <cell r="C119" t="str">
            <v>FIRE PROTECTION</v>
          </cell>
          <cell r="D119">
            <v>18508812</v>
          </cell>
          <cell r="E119">
            <v>106917</v>
          </cell>
          <cell r="F119">
            <v>0</v>
          </cell>
          <cell r="G119">
            <v>18615729</v>
          </cell>
          <cell r="H119">
            <v>147000</v>
          </cell>
          <cell r="I119">
            <v>21</v>
          </cell>
          <cell r="J119">
            <v>0</v>
          </cell>
          <cell r="K119">
            <v>0</v>
          </cell>
          <cell r="L119">
            <v>18762729</v>
          </cell>
        </row>
        <row r="120">
          <cell r="B120" t="str">
            <v>HJFPD</v>
          </cell>
          <cell r="D120">
            <v>18508812</v>
          </cell>
          <cell r="E120">
            <v>106917</v>
          </cell>
          <cell r="F120">
            <v>0</v>
          </cell>
          <cell r="G120">
            <v>18615729</v>
          </cell>
          <cell r="H120">
            <v>147000</v>
          </cell>
          <cell r="I120">
            <v>21</v>
          </cell>
          <cell r="J120">
            <v>0</v>
          </cell>
          <cell r="K120">
            <v>0</v>
          </cell>
          <cell r="L120">
            <v>18762729</v>
          </cell>
        </row>
        <row r="122">
          <cell r="B122" t="str">
            <v>HERLONG</v>
          </cell>
          <cell r="C122" t="str">
            <v>PUBLIC UTILITIES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 t="str">
            <v>HERLONG</v>
          </cell>
          <cell r="C123" t="str">
            <v>PUBLIC UTILITIES</v>
          </cell>
          <cell r="D123">
            <v>399070</v>
          </cell>
          <cell r="E123">
            <v>0</v>
          </cell>
          <cell r="F123">
            <v>51000</v>
          </cell>
          <cell r="G123">
            <v>450070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450070</v>
          </cell>
        </row>
        <row r="124">
          <cell r="B124" t="str">
            <v>HERLONG</v>
          </cell>
          <cell r="C124" t="str">
            <v>PUBLIC UTILITIES</v>
          </cell>
          <cell r="D124">
            <v>5572739</v>
          </cell>
          <cell r="E124">
            <v>0</v>
          </cell>
          <cell r="F124">
            <v>14759</v>
          </cell>
          <cell r="G124">
            <v>5587498</v>
          </cell>
          <cell r="H124">
            <v>144179</v>
          </cell>
          <cell r="I124">
            <v>21</v>
          </cell>
          <cell r="J124">
            <v>0</v>
          </cell>
          <cell r="K124">
            <v>0</v>
          </cell>
          <cell r="L124">
            <v>5731677</v>
          </cell>
        </row>
        <row r="125">
          <cell r="B125" t="str">
            <v>HERLONG</v>
          </cell>
          <cell r="C125" t="str">
            <v>PUBLIC UTILITIES</v>
          </cell>
          <cell r="D125">
            <v>28789</v>
          </cell>
          <cell r="E125">
            <v>0</v>
          </cell>
          <cell r="F125">
            <v>0</v>
          </cell>
          <cell r="G125">
            <v>28789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28789</v>
          </cell>
        </row>
        <row r="126">
          <cell r="B126" t="str">
            <v>HERLONG PUBLIC UTILITY</v>
          </cell>
          <cell r="D126">
            <v>6000598</v>
          </cell>
          <cell r="E126">
            <v>0</v>
          </cell>
          <cell r="F126">
            <v>65759</v>
          </cell>
          <cell r="G126">
            <v>6066357</v>
          </cell>
          <cell r="H126">
            <v>144179</v>
          </cell>
          <cell r="I126">
            <v>21</v>
          </cell>
          <cell r="J126">
            <v>0</v>
          </cell>
          <cell r="K126">
            <v>0</v>
          </cell>
          <cell r="L126">
            <v>6210536</v>
          </cell>
        </row>
        <row r="129">
          <cell r="B129" t="str">
            <v>JANESVILLE</v>
          </cell>
          <cell r="C129" t="str">
            <v>FIRE PROTECTION</v>
          </cell>
          <cell r="D129">
            <v>40570035</v>
          </cell>
          <cell r="E129">
            <v>0</v>
          </cell>
          <cell r="F129">
            <v>142394</v>
          </cell>
          <cell r="G129">
            <v>40712429</v>
          </cell>
          <cell r="H129">
            <v>992600</v>
          </cell>
          <cell r="I129">
            <v>142</v>
          </cell>
          <cell r="J129">
            <v>0</v>
          </cell>
          <cell r="K129">
            <v>0</v>
          </cell>
          <cell r="L129">
            <v>41705029</v>
          </cell>
        </row>
        <row r="130">
          <cell r="B130" t="str">
            <v>JANESVILLE</v>
          </cell>
          <cell r="C130" t="str">
            <v>FIRE PROTECTION</v>
          </cell>
          <cell r="D130">
            <v>185431930</v>
          </cell>
          <cell r="E130">
            <v>0</v>
          </cell>
          <cell r="F130">
            <v>1482422</v>
          </cell>
          <cell r="G130">
            <v>186914352</v>
          </cell>
          <cell r="H130">
            <v>4605765</v>
          </cell>
          <cell r="I130">
            <v>658</v>
          </cell>
          <cell r="J130">
            <v>7000</v>
          </cell>
          <cell r="K130">
            <v>1</v>
          </cell>
          <cell r="L130">
            <v>191527117</v>
          </cell>
        </row>
        <row r="131">
          <cell r="B131" t="str">
            <v>JANESVILLE</v>
          </cell>
          <cell r="C131" t="str">
            <v>FIRE PROTECTION</v>
          </cell>
          <cell r="D131">
            <v>3351877</v>
          </cell>
          <cell r="E131">
            <v>0</v>
          </cell>
          <cell r="F131">
            <v>184860</v>
          </cell>
          <cell r="G131">
            <v>3536737</v>
          </cell>
          <cell r="H131">
            <v>42000</v>
          </cell>
          <cell r="I131">
            <v>6</v>
          </cell>
          <cell r="J131">
            <v>0</v>
          </cell>
          <cell r="K131">
            <v>0</v>
          </cell>
          <cell r="L131">
            <v>3578737</v>
          </cell>
        </row>
        <row r="132">
          <cell r="B132" t="str">
            <v>JANESVILLE</v>
          </cell>
          <cell r="C132" t="str">
            <v>FIRE PROTECTION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 t="str">
            <v>Janesville Fire</v>
          </cell>
          <cell r="D133">
            <v>229353842</v>
          </cell>
          <cell r="E133">
            <v>0</v>
          </cell>
          <cell r="F133">
            <v>1809676</v>
          </cell>
          <cell r="G133">
            <v>231163518</v>
          </cell>
          <cell r="H133">
            <v>5640365</v>
          </cell>
          <cell r="I133">
            <v>806</v>
          </cell>
          <cell r="J133">
            <v>7000</v>
          </cell>
          <cell r="K133">
            <v>1</v>
          </cell>
          <cell r="L133">
            <v>236810883</v>
          </cell>
        </row>
        <row r="135">
          <cell r="B135" t="str">
            <v>LAKE FOREST Fire</v>
          </cell>
          <cell r="C135" t="str">
            <v>FIRE PROTECTION</v>
          </cell>
          <cell r="D135">
            <v>22993090</v>
          </cell>
          <cell r="E135">
            <v>0</v>
          </cell>
          <cell r="F135">
            <v>108782</v>
          </cell>
          <cell r="G135">
            <v>23101872</v>
          </cell>
          <cell r="H135">
            <v>789600</v>
          </cell>
          <cell r="I135">
            <v>113</v>
          </cell>
          <cell r="J135">
            <v>0</v>
          </cell>
          <cell r="K135">
            <v>0</v>
          </cell>
          <cell r="L135">
            <v>23891472</v>
          </cell>
        </row>
        <row r="137">
          <cell r="B137" t="str">
            <v>LASSEN-NO. 01</v>
          </cell>
          <cell r="C137" t="str">
            <v>COUNTY WATER</v>
          </cell>
          <cell r="D137">
            <v>5014450</v>
          </cell>
          <cell r="E137">
            <v>0</v>
          </cell>
          <cell r="F137">
            <v>341931</v>
          </cell>
          <cell r="G137">
            <v>5356381</v>
          </cell>
          <cell r="H137">
            <v>263774</v>
          </cell>
          <cell r="I137">
            <v>38</v>
          </cell>
          <cell r="J137">
            <v>0</v>
          </cell>
          <cell r="K137">
            <v>0</v>
          </cell>
          <cell r="L137">
            <v>5620155</v>
          </cell>
        </row>
        <row r="138">
          <cell r="B138" t="str">
            <v>LASSEN-NO. 01</v>
          </cell>
          <cell r="C138" t="str">
            <v>COUNTY WATER</v>
          </cell>
          <cell r="D138">
            <v>3498946</v>
          </cell>
          <cell r="E138">
            <v>0</v>
          </cell>
          <cell r="F138">
            <v>134629</v>
          </cell>
          <cell r="G138">
            <v>3633575</v>
          </cell>
          <cell r="H138">
            <v>136396</v>
          </cell>
          <cell r="I138">
            <v>20</v>
          </cell>
          <cell r="J138">
            <v>0</v>
          </cell>
          <cell r="K138">
            <v>0</v>
          </cell>
          <cell r="L138">
            <v>3769971</v>
          </cell>
        </row>
        <row r="139">
          <cell r="B139" t="str">
            <v>LASSEN-NO. 01</v>
          </cell>
          <cell r="C139" t="str">
            <v>COUNTY WATER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 t="str">
            <v>Lassen #1 County Water</v>
          </cell>
          <cell r="D140">
            <v>8513396</v>
          </cell>
          <cell r="E140">
            <v>0</v>
          </cell>
          <cell r="F140">
            <v>476560</v>
          </cell>
          <cell r="G140">
            <v>8989956</v>
          </cell>
          <cell r="H140">
            <v>400170</v>
          </cell>
          <cell r="I140">
            <v>58</v>
          </cell>
          <cell r="J140">
            <v>0</v>
          </cell>
          <cell r="K140">
            <v>0</v>
          </cell>
          <cell r="L140">
            <v>9390126</v>
          </cell>
        </row>
        <row r="142">
          <cell r="B142" t="str">
            <v>LASSEN/MODOC JT(18,25)-ZONE NO. 02</v>
          </cell>
          <cell r="C142" t="str">
            <v>FLOOD CONTROL</v>
          </cell>
          <cell r="D142">
            <v>5014450</v>
          </cell>
          <cell r="E142">
            <v>0</v>
          </cell>
          <cell r="F142">
            <v>341931</v>
          </cell>
          <cell r="G142">
            <v>5356381</v>
          </cell>
          <cell r="H142">
            <v>263774</v>
          </cell>
          <cell r="I142">
            <v>38</v>
          </cell>
          <cell r="J142">
            <v>0</v>
          </cell>
          <cell r="K142">
            <v>0</v>
          </cell>
          <cell r="L142">
            <v>5620155</v>
          </cell>
        </row>
        <row r="143">
          <cell r="B143" t="str">
            <v>LASSEN/MODOC JT(18,25)-ZONE NO. 02</v>
          </cell>
          <cell r="C143" t="str">
            <v>FLOOD CONTROL</v>
          </cell>
          <cell r="D143">
            <v>3498946</v>
          </cell>
          <cell r="E143">
            <v>0</v>
          </cell>
          <cell r="F143">
            <v>134629</v>
          </cell>
          <cell r="G143">
            <v>3633575</v>
          </cell>
          <cell r="H143">
            <v>136396</v>
          </cell>
          <cell r="I143">
            <v>20</v>
          </cell>
          <cell r="J143">
            <v>0</v>
          </cell>
          <cell r="K143">
            <v>0</v>
          </cell>
          <cell r="L143">
            <v>3769971</v>
          </cell>
        </row>
        <row r="144">
          <cell r="B144" t="str">
            <v>LASSEN/MODOC JT(18,25)-ZONE NO. 02</v>
          </cell>
          <cell r="C144" t="str">
            <v>FLOOD CONTROL</v>
          </cell>
          <cell r="D144">
            <v>812429</v>
          </cell>
          <cell r="E144">
            <v>0</v>
          </cell>
          <cell r="F144">
            <v>0</v>
          </cell>
          <cell r="G144">
            <v>812429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812429</v>
          </cell>
        </row>
        <row r="145">
          <cell r="B145" t="str">
            <v>LASSEN/MODOC JT(18,25)-ZONE NO. 02</v>
          </cell>
          <cell r="C145" t="str">
            <v>FLOOD CONTROL</v>
          </cell>
          <cell r="D145">
            <v>36205594</v>
          </cell>
          <cell r="E145">
            <v>8696</v>
          </cell>
          <cell r="F145">
            <v>7850700</v>
          </cell>
          <cell r="G145">
            <v>44064990</v>
          </cell>
          <cell r="H145">
            <v>315000</v>
          </cell>
          <cell r="I145">
            <v>45</v>
          </cell>
          <cell r="J145">
            <v>0</v>
          </cell>
          <cell r="K145">
            <v>0</v>
          </cell>
          <cell r="L145">
            <v>44379990</v>
          </cell>
        </row>
        <row r="146">
          <cell r="B146" t="str">
            <v>LASSEN/MODOC JT(18,25)-ZONE NO. 02</v>
          </cell>
          <cell r="C146" t="str">
            <v>FLOOD CONTROL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LASSEN/MODOC JT(18,25)-ZONE NO. 02</v>
          </cell>
          <cell r="C147" t="str">
            <v>FLOOD CONTROL</v>
          </cell>
          <cell r="D147">
            <v>6376495</v>
          </cell>
          <cell r="E147">
            <v>0</v>
          </cell>
          <cell r="F147">
            <v>96690</v>
          </cell>
          <cell r="G147">
            <v>6473185</v>
          </cell>
          <cell r="H147">
            <v>49000</v>
          </cell>
          <cell r="I147">
            <v>7</v>
          </cell>
          <cell r="J147">
            <v>0</v>
          </cell>
          <cell r="K147">
            <v>0</v>
          </cell>
          <cell r="L147">
            <v>6522185</v>
          </cell>
        </row>
        <row r="148">
          <cell r="B148" t="str">
            <v>LASSEN/MODOC JT(18,25)-ZONE NO. 02</v>
          </cell>
          <cell r="C148" t="str">
            <v>FLOOD CONTROL</v>
          </cell>
          <cell r="D148">
            <v>3871536</v>
          </cell>
          <cell r="E148">
            <v>129077</v>
          </cell>
          <cell r="F148">
            <v>93877</v>
          </cell>
          <cell r="G148">
            <v>4094490</v>
          </cell>
          <cell r="H148">
            <v>28000</v>
          </cell>
          <cell r="I148">
            <v>4</v>
          </cell>
          <cell r="J148">
            <v>0</v>
          </cell>
          <cell r="K148">
            <v>0</v>
          </cell>
          <cell r="L148">
            <v>4122490</v>
          </cell>
        </row>
        <row r="149">
          <cell r="B149" t="str">
            <v>LASSEN/MODOC JT(18,25)-ZONE NO. 02</v>
          </cell>
          <cell r="C149" t="str">
            <v>FLOOD CONTROL</v>
          </cell>
          <cell r="D149">
            <v>1289</v>
          </cell>
          <cell r="E149">
            <v>0</v>
          </cell>
          <cell r="F149">
            <v>0</v>
          </cell>
          <cell r="G149">
            <v>1289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1289</v>
          </cell>
        </row>
        <row r="150">
          <cell r="B150" t="str">
            <v>LASSEN/MODOC JT(18,25)-ZONE NO. 02</v>
          </cell>
          <cell r="C150" t="str">
            <v>FLOOD CONTROL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B151" t="str">
            <v>Lassen/Modoc Flood #2</v>
          </cell>
          <cell r="D151">
            <v>55780739</v>
          </cell>
          <cell r="E151">
            <v>137773</v>
          </cell>
          <cell r="F151">
            <v>8517827</v>
          </cell>
          <cell r="G151">
            <v>64436339</v>
          </cell>
          <cell r="H151">
            <v>792170</v>
          </cell>
          <cell r="I151">
            <v>114</v>
          </cell>
          <cell r="J151">
            <v>0</v>
          </cell>
          <cell r="K151">
            <v>0</v>
          </cell>
          <cell r="L151">
            <v>65228509</v>
          </cell>
        </row>
        <row r="153">
          <cell r="B153" t="str">
            <v>LEAVITT LAKE CSD</v>
          </cell>
          <cell r="C153" t="str">
            <v>COMM. SERVICE</v>
          </cell>
          <cell r="D153">
            <v>22274153</v>
          </cell>
          <cell r="E153">
            <v>0</v>
          </cell>
          <cell r="F153">
            <v>81020</v>
          </cell>
          <cell r="G153">
            <v>22355173</v>
          </cell>
          <cell r="H153">
            <v>763000</v>
          </cell>
          <cell r="I153">
            <v>109</v>
          </cell>
          <cell r="J153">
            <v>0</v>
          </cell>
          <cell r="K153">
            <v>0</v>
          </cell>
          <cell r="L153">
            <v>23118173</v>
          </cell>
        </row>
        <row r="155">
          <cell r="B155" t="str">
            <v>LITTLE VALLEY CSD</v>
          </cell>
          <cell r="C155" t="str">
            <v>COMM. SERVICE</v>
          </cell>
          <cell r="D155">
            <v>1115031</v>
          </cell>
          <cell r="E155">
            <v>0</v>
          </cell>
          <cell r="F155">
            <v>0</v>
          </cell>
          <cell r="G155">
            <v>1115031</v>
          </cell>
          <cell r="H155">
            <v>107845</v>
          </cell>
          <cell r="I155">
            <v>16</v>
          </cell>
          <cell r="J155">
            <v>0</v>
          </cell>
          <cell r="K155">
            <v>0</v>
          </cell>
          <cell r="L155">
            <v>1222876</v>
          </cell>
        </row>
        <row r="157">
          <cell r="B157" t="str">
            <v>MADALINE</v>
          </cell>
          <cell r="C157" t="str">
            <v>FIRE PROTECTION</v>
          </cell>
          <cell r="D157">
            <v>16367585</v>
          </cell>
          <cell r="E157">
            <v>0</v>
          </cell>
          <cell r="F157">
            <v>0</v>
          </cell>
          <cell r="G157">
            <v>16367585</v>
          </cell>
          <cell r="H157">
            <v>91000</v>
          </cell>
          <cell r="I157">
            <v>13</v>
          </cell>
          <cell r="J157">
            <v>0</v>
          </cell>
          <cell r="K157">
            <v>0</v>
          </cell>
          <cell r="L157">
            <v>16458585</v>
          </cell>
        </row>
        <row r="158">
          <cell r="B158" t="str">
            <v>MADALINE</v>
          </cell>
          <cell r="C158" t="str">
            <v>FIRE PROTECTION</v>
          </cell>
          <cell r="D158">
            <v>10873463</v>
          </cell>
          <cell r="E158">
            <v>0</v>
          </cell>
          <cell r="F158">
            <v>0</v>
          </cell>
          <cell r="G158">
            <v>10873463</v>
          </cell>
          <cell r="H158">
            <v>21000</v>
          </cell>
          <cell r="I158">
            <v>3</v>
          </cell>
          <cell r="J158">
            <v>0</v>
          </cell>
          <cell r="K158">
            <v>0</v>
          </cell>
          <cell r="L158">
            <v>10894463</v>
          </cell>
        </row>
        <row r="159">
          <cell r="B159" t="str">
            <v>MADALINE</v>
          </cell>
          <cell r="C159" t="str">
            <v>FIRE PROTECTION</v>
          </cell>
          <cell r="D159">
            <v>764865</v>
          </cell>
          <cell r="E159">
            <v>0</v>
          </cell>
          <cell r="F159">
            <v>222134</v>
          </cell>
          <cell r="G159">
            <v>986999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986999</v>
          </cell>
        </row>
        <row r="160">
          <cell r="B160" t="str">
            <v>Madeline Fire</v>
          </cell>
          <cell r="D160">
            <v>28005913</v>
          </cell>
          <cell r="E160">
            <v>0</v>
          </cell>
          <cell r="F160">
            <v>222134</v>
          </cell>
          <cell r="G160">
            <v>28228047</v>
          </cell>
          <cell r="H160">
            <v>112000</v>
          </cell>
          <cell r="I160">
            <v>16</v>
          </cell>
          <cell r="J160">
            <v>0</v>
          </cell>
          <cell r="K160">
            <v>0</v>
          </cell>
          <cell r="L160">
            <v>28340047</v>
          </cell>
        </row>
        <row r="162">
          <cell r="B162" t="str">
            <v>MILFORD</v>
          </cell>
          <cell r="C162" t="str">
            <v>FIRE PROTECTION</v>
          </cell>
          <cell r="D162">
            <v>2872186</v>
          </cell>
          <cell r="E162">
            <v>0</v>
          </cell>
          <cell r="F162">
            <v>0</v>
          </cell>
          <cell r="G162">
            <v>2872186</v>
          </cell>
          <cell r="H162">
            <v>35000</v>
          </cell>
          <cell r="I162">
            <v>5</v>
          </cell>
          <cell r="J162">
            <v>0</v>
          </cell>
          <cell r="K162">
            <v>0</v>
          </cell>
          <cell r="L162">
            <v>2907186</v>
          </cell>
        </row>
        <row r="163">
          <cell r="B163" t="str">
            <v>MILFORD</v>
          </cell>
          <cell r="C163" t="str">
            <v>FIRE PROTECTION</v>
          </cell>
          <cell r="D163">
            <v>550852</v>
          </cell>
          <cell r="E163">
            <v>0</v>
          </cell>
          <cell r="F163">
            <v>0</v>
          </cell>
          <cell r="G163">
            <v>550852</v>
          </cell>
          <cell r="H163">
            <v>7000</v>
          </cell>
          <cell r="I163">
            <v>1</v>
          </cell>
          <cell r="J163">
            <v>0</v>
          </cell>
          <cell r="K163">
            <v>0</v>
          </cell>
          <cell r="L163">
            <v>557852</v>
          </cell>
        </row>
        <row r="164">
          <cell r="B164" t="str">
            <v>MILFORD</v>
          </cell>
          <cell r="C164" t="str">
            <v>FIRE PROTECTION</v>
          </cell>
          <cell r="D164">
            <v>30105358</v>
          </cell>
          <cell r="E164">
            <v>0</v>
          </cell>
          <cell r="F164">
            <v>213402</v>
          </cell>
          <cell r="G164">
            <v>30318760</v>
          </cell>
          <cell r="H164">
            <v>644000</v>
          </cell>
          <cell r="I164">
            <v>92</v>
          </cell>
          <cell r="J164">
            <v>0</v>
          </cell>
          <cell r="K164">
            <v>0</v>
          </cell>
          <cell r="L164">
            <v>30962760</v>
          </cell>
        </row>
        <row r="165">
          <cell r="B165" t="str">
            <v>Milford Fire</v>
          </cell>
          <cell r="D165">
            <v>33528396</v>
          </cell>
          <cell r="E165">
            <v>0</v>
          </cell>
          <cell r="F165">
            <v>213402</v>
          </cell>
          <cell r="G165">
            <v>33741798</v>
          </cell>
          <cell r="H165">
            <v>686000</v>
          </cell>
          <cell r="I165">
            <v>98</v>
          </cell>
          <cell r="J165">
            <v>0</v>
          </cell>
          <cell r="K165">
            <v>0</v>
          </cell>
          <cell r="L165">
            <v>34427798</v>
          </cell>
        </row>
        <row r="167">
          <cell r="B167" t="str">
            <v>MAYERS MEMORIAL JT(18,25,45)</v>
          </cell>
          <cell r="C167" t="str">
            <v>HOSPITAL</v>
          </cell>
          <cell r="D167">
            <v>624942</v>
          </cell>
          <cell r="E167">
            <v>0</v>
          </cell>
          <cell r="F167">
            <v>524783</v>
          </cell>
          <cell r="G167">
            <v>1149725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1149725</v>
          </cell>
        </row>
        <row r="168">
          <cell r="B168" t="str">
            <v>MAYERS MEMORIAL JT(18,25,45)</v>
          </cell>
          <cell r="C168" t="str">
            <v>HOSPITAL</v>
          </cell>
          <cell r="D168">
            <v>1115031</v>
          </cell>
          <cell r="E168">
            <v>0</v>
          </cell>
          <cell r="F168">
            <v>0</v>
          </cell>
          <cell r="G168">
            <v>1115031</v>
          </cell>
          <cell r="H168">
            <v>107845</v>
          </cell>
          <cell r="I168">
            <v>16</v>
          </cell>
          <cell r="J168">
            <v>0</v>
          </cell>
          <cell r="K168">
            <v>0</v>
          </cell>
          <cell r="L168">
            <v>1222876</v>
          </cell>
        </row>
        <row r="169">
          <cell r="B169" t="str">
            <v>MAYERS MEMORIAL JT(18,25,45)</v>
          </cell>
          <cell r="C169" t="str">
            <v>HOSPITAL</v>
          </cell>
          <cell r="D169">
            <v>355390</v>
          </cell>
          <cell r="E169">
            <v>0</v>
          </cell>
          <cell r="F169">
            <v>0</v>
          </cell>
          <cell r="G169">
            <v>355390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355390</v>
          </cell>
        </row>
        <row r="170">
          <cell r="B170" t="str">
            <v>MAYERS MEMORIAL JT(18,25,45)</v>
          </cell>
          <cell r="C170" t="str">
            <v>HOSPITAL</v>
          </cell>
          <cell r="D170">
            <v>907910</v>
          </cell>
          <cell r="E170">
            <v>0</v>
          </cell>
          <cell r="F170">
            <v>0</v>
          </cell>
          <cell r="G170">
            <v>907910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907910</v>
          </cell>
        </row>
        <row r="171">
          <cell r="B171" t="str">
            <v>MAYERS MEMORIAL JT(18,25,45)</v>
          </cell>
          <cell r="C171" t="str">
            <v>HOSPITAL</v>
          </cell>
          <cell r="D171">
            <v>14230145</v>
          </cell>
          <cell r="E171">
            <v>0</v>
          </cell>
          <cell r="F171">
            <v>15396463</v>
          </cell>
          <cell r="G171">
            <v>29626608</v>
          </cell>
          <cell r="H171">
            <v>21000</v>
          </cell>
          <cell r="I171">
            <v>3</v>
          </cell>
          <cell r="J171">
            <v>0</v>
          </cell>
          <cell r="K171">
            <v>0</v>
          </cell>
          <cell r="L171">
            <v>29647608</v>
          </cell>
        </row>
        <row r="172">
          <cell r="B172" t="str">
            <v>MAYERS MEMORIAL JT(18,25,45)</v>
          </cell>
          <cell r="C172" t="str">
            <v>HOSPITAL</v>
          </cell>
          <cell r="D172">
            <v>1374584</v>
          </cell>
          <cell r="E172">
            <v>0</v>
          </cell>
          <cell r="F172">
            <v>0</v>
          </cell>
          <cell r="G172">
            <v>1374584</v>
          </cell>
          <cell r="H172">
            <v>14000</v>
          </cell>
          <cell r="I172">
            <v>2</v>
          </cell>
          <cell r="J172">
            <v>0</v>
          </cell>
          <cell r="K172">
            <v>0</v>
          </cell>
          <cell r="L172">
            <v>1388584</v>
          </cell>
        </row>
        <row r="173">
          <cell r="B173" t="str">
            <v>MAYERS MEMORIAL JT(18,25,45)</v>
          </cell>
          <cell r="C173" t="str">
            <v>HOSPITAL</v>
          </cell>
          <cell r="D173">
            <v>1034583</v>
          </cell>
          <cell r="E173">
            <v>0</v>
          </cell>
          <cell r="F173">
            <v>0</v>
          </cell>
          <cell r="G173">
            <v>1034583</v>
          </cell>
          <cell r="H173">
            <v>14000</v>
          </cell>
          <cell r="I173">
            <v>2</v>
          </cell>
          <cell r="J173">
            <v>0</v>
          </cell>
          <cell r="K173">
            <v>0</v>
          </cell>
          <cell r="L173">
            <v>1048583</v>
          </cell>
        </row>
        <row r="174">
          <cell r="B174" t="str">
            <v>MAYERS MEMORIAL JT(18,25,45)</v>
          </cell>
          <cell r="C174" t="str">
            <v>HOSPITAL</v>
          </cell>
          <cell r="D174">
            <v>63441</v>
          </cell>
          <cell r="E174">
            <v>0</v>
          </cell>
          <cell r="F174">
            <v>0</v>
          </cell>
          <cell r="G174">
            <v>63441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63441</v>
          </cell>
        </row>
        <row r="175">
          <cell r="B175" t="str">
            <v>MAYERS MEMORIAL JT(18,25,45)</v>
          </cell>
          <cell r="C175" t="str">
            <v>HOSPITAL</v>
          </cell>
          <cell r="D175">
            <v>50618470</v>
          </cell>
          <cell r="E175">
            <v>0</v>
          </cell>
          <cell r="F175">
            <v>1315324</v>
          </cell>
          <cell r="G175">
            <v>51933794</v>
          </cell>
          <cell r="H175">
            <v>558600</v>
          </cell>
          <cell r="I175">
            <v>80</v>
          </cell>
          <cell r="J175">
            <v>0</v>
          </cell>
          <cell r="K175">
            <v>0</v>
          </cell>
          <cell r="L175">
            <v>52492394</v>
          </cell>
        </row>
        <row r="176">
          <cell r="B176" t="str">
            <v>Mayers Hospital</v>
          </cell>
          <cell r="D176">
            <v>70324496</v>
          </cell>
          <cell r="E176">
            <v>0</v>
          </cell>
          <cell r="F176">
            <v>17236570</v>
          </cell>
          <cell r="G176">
            <v>87561066</v>
          </cell>
          <cell r="H176">
            <v>715445</v>
          </cell>
          <cell r="I176">
            <v>103</v>
          </cell>
          <cell r="J176">
            <v>0</v>
          </cell>
          <cell r="K176">
            <v>0</v>
          </cell>
          <cell r="L176">
            <v>88276511</v>
          </cell>
        </row>
        <row r="178">
          <cell r="B178" t="str">
            <v>NORTHWEST LASSEN</v>
          </cell>
          <cell r="C178" t="str">
            <v>FIRE PROTECTION</v>
          </cell>
          <cell r="D178">
            <v>2128543</v>
          </cell>
          <cell r="E178">
            <v>0</v>
          </cell>
          <cell r="F178">
            <v>0</v>
          </cell>
          <cell r="G178">
            <v>2128543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2128543</v>
          </cell>
        </row>
        <row r="179">
          <cell r="B179" t="str">
            <v>NORTHWEST LASSEN</v>
          </cell>
          <cell r="C179" t="str">
            <v>FIRE PROTECTION</v>
          </cell>
          <cell r="D179">
            <v>8905884</v>
          </cell>
          <cell r="E179">
            <v>0</v>
          </cell>
          <cell r="F179">
            <v>78146</v>
          </cell>
          <cell r="G179">
            <v>8984030</v>
          </cell>
          <cell r="H179">
            <v>203000</v>
          </cell>
          <cell r="I179">
            <v>29</v>
          </cell>
          <cell r="J179">
            <v>0</v>
          </cell>
          <cell r="K179">
            <v>0</v>
          </cell>
          <cell r="L179">
            <v>9187030</v>
          </cell>
        </row>
        <row r="180">
          <cell r="B180" t="str">
            <v>NORTHWEST LASSEN</v>
          </cell>
          <cell r="C180" t="str">
            <v>FIRE PROTECTION</v>
          </cell>
          <cell r="D180">
            <v>50618470</v>
          </cell>
          <cell r="E180">
            <v>0</v>
          </cell>
          <cell r="F180">
            <v>1315324</v>
          </cell>
          <cell r="G180">
            <v>51933794</v>
          </cell>
          <cell r="H180">
            <v>558600</v>
          </cell>
          <cell r="I180">
            <v>80</v>
          </cell>
          <cell r="J180">
            <v>0</v>
          </cell>
          <cell r="K180">
            <v>0</v>
          </cell>
          <cell r="L180">
            <v>52492394</v>
          </cell>
        </row>
        <row r="181">
          <cell r="B181" t="str">
            <v>Northwest Lassen Fire</v>
          </cell>
          <cell r="D181">
            <v>61652897</v>
          </cell>
          <cell r="E181">
            <v>0</v>
          </cell>
          <cell r="F181">
            <v>1393470</v>
          </cell>
          <cell r="G181">
            <v>63046367</v>
          </cell>
          <cell r="H181">
            <v>761600</v>
          </cell>
          <cell r="I181">
            <v>109</v>
          </cell>
          <cell r="J181">
            <v>0</v>
          </cell>
          <cell r="K181">
            <v>0</v>
          </cell>
          <cell r="L181">
            <v>63807967</v>
          </cell>
        </row>
        <row r="183">
          <cell r="B183" t="str">
            <v>PINE GROVE JT(18,45)</v>
          </cell>
          <cell r="C183" t="str">
            <v>CEMETERY</v>
          </cell>
          <cell r="D183">
            <v>1548825</v>
          </cell>
          <cell r="E183">
            <v>0</v>
          </cell>
          <cell r="F183">
            <v>12402810</v>
          </cell>
          <cell r="G183">
            <v>13951635</v>
          </cell>
          <cell r="H183">
            <v>7000</v>
          </cell>
          <cell r="I183">
            <v>1</v>
          </cell>
          <cell r="J183">
            <v>0</v>
          </cell>
          <cell r="K183">
            <v>0</v>
          </cell>
          <cell r="L183">
            <v>13958635</v>
          </cell>
        </row>
        <row r="184">
          <cell r="B184" t="str">
            <v>PINE GROVE JT(18,45)</v>
          </cell>
          <cell r="C184" t="str">
            <v>CEMETERY</v>
          </cell>
          <cell r="D184">
            <v>64931</v>
          </cell>
          <cell r="E184">
            <v>0</v>
          </cell>
          <cell r="F184">
            <v>0</v>
          </cell>
          <cell r="G184">
            <v>64931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64931</v>
          </cell>
        </row>
        <row r="185">
          <cell r="B185" t="str">
            <v>PINE GROVE JT(18,45)</v>
          </cell>
          <cell r="C185" t="str">
            <v>CEMETERY</v>
          </cell>
          <cell r="D185">
            <v>626814</v>
          </cell>
          <cell r="E185">
            <v>0</v>
          </cell>
          <cell r="F185">
            <v>14383</v>
          </cell>
          <cell r="G185">
            <v>641197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641197</v>
          </cell>
        </row>
        <row r="186">
          <cell r="B186" t="str">
            <v>PINE GROVE JT(18,45)</v>
          </cell>
          <cell r="C186" t="str">
            <v>CEMETERY</v>
          </cell>
          <cell r="D186">
            <v>2128543</v>
          </cell>
          <cell r="E186">
            <v>0</v>
          </cell>
          <cell r="F186">
            <v>0</v>
          </cell>
          <cell r="G186">
            <v>2128543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2128543</v>
          </cell>
        </row>
        <row r="187">
          <cell r="B187" t="str">
            <v>PINE GROVE JT(18,45)</v>
          </cell>
          <cell r="C187" t="str">
            <v>CEMETERY</v>
          </cell>
          <cell r="D187">
            <v>8905884</v>
          </cell>
          <cell r="E187">
            <v>0</v>
          </cell>
          <cell r="F187">
            <v>78146</v>
          </cell>
          <cell r="G187">
            <v>8984030</v>
          </cell>
          <cell r="H187">
            <v>203000</v>
          </cell>
          <cell r="I187">
            <v>29</v>
          </cell>
          <cell r="J187">
            <v>0</v>
          </cell>
          <cell r="K187">
            <v>0</v>
          </cell>
          <cell r="L187">
            <v>9187030</v>
          </cell>
        </row>
        <row r="188">
          <cell r="B188" t="str">
            <v>PINE GROVE JT(18,45)</v>
          </cell>
          <cell r="C188" t="str">
            <v>CEMETERY</v>
          </cell>
          <cell r="D188">
            <v>1115031</v>
          </cell>
          <cell r="E188">
            <v>0</v>
          </cell>
          <cell r="F188">
            <v>0</v>
          </cell>
          <cell r="G188">
            <v>1115031</v>
          </cell>
          <cell r="H188">
            <v>107845</v>
          </cell>
          <cell r="I188">
            <v>16</v>
          </cell>
          <cell r="J188">
            <v>0</v>
          </cell>
          <cell r="K188">
            <v>0</v>
          </cell>
          <cell r="L188">
            <v>1222876</v>
          </cell>
        </row>
        <row r="189">
          <cell r="B189" t="str">
            <v>PINE GROVE JT(18,45)</v>
          </cell>
          <cell r="C189" t="str">
            <v>CEMETERY</v>
          </cell>
          <cell r="D189">
            <v>907910</v>
          </cell>
          <cell r="E189">
            <v>0</v>
          </cell>
          <cell r="F189">
            <v>0</v>
          </cell>
          <cell r="G189">
            <v>907910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907910</v>
          </cell>
        </row>
        <row r="190">
          <cell r="B190" t="str">
            <v>PINE GROVE JT(18,45)</v>
          </cell>
          <cell r="C190" t="str">
            <v>CEMETERY</v>
          </cell>
          <cell r="D190">
            <v>14230145</v>
          </cell>
          <cell r="E190">
            <v>0</v>
          </cell>
          <cell r="F190">
            <v>15396463</v>
          </cell>
          <cell r="G190">
            <v>29626608</v>
          </cell>
          <cell r="H190">
            <v>21000</v>
          </cell>
          <cell r="I190">
            <v>3</v>
          </cell>
          <cell r="J190">
            <v>0</v>
          </cell>
          <cell r="K190">
            <v>0</v>
          </cell>
          <cell r="L190">
            <v>29647608</v>
          </cell>
        </row>
        <row r="191">
          <cell r="B191" t="str">
            <v>PINE GROVE JT(18,45)</v>
          </cell>
          <cell r="C191" t="str">
            <v>CEMETERY</v>
          </cell>
          <cell r="D191">
            <v>1374584</v>
          </cell>
          <cell r="E191">
            <v>0</v>
          </cell>
          <cell r="F191">
            <v>0</v>
          </cell>
          <cell r="G191">
            <v>1374584</v>
          </cell>
          <cell r="H191">
            <v>14000</v>
          </cell>
          <cell r="I191">
            <v>2</v>
          </cell>
          <cell r="J191">
            <v>0</v>
          </cell>
          <cell r="K191">
            <v>0</v>
          </cell>
          <cell r="L191">
            <v>1388584</v>
          </cell>
        </row>
        <row r="192">
          <cell r="B192" t="str">
            <v>PINE GROVE JT(18,45)</v>
          </cell>
          <cell r="C192" t="str">
            <v>CEMETERY</v>
          </cell>
          <cell r="D192">
            <v>1034583</v>
          </cell>
          <cell r="E192">
            <v>0</v>
          </cell>
          <cell r="F192">
            <v>0</v>
          </cell>
          <cell r="G192">
            <v>1034583</v>
          </cell>
          <cell r="H192">
            <v>14000</v>
          </cell>
          <cell r="I192">
            <v>2</v>
          </cell>
          <cell r="J192">
            <v>0</v>
          </cell>
          <cell r="K192">
            <v>0</v>
          </cell>
          <cell r="L192">
            <v>1048583</v>
          </cell>
        </row>
        <row r="193">
          <cell r="B193" t="str">
            <v>PINE GROVE JT(18,45)</v>
          </cell>
          <cell r="C193" t="str">
            <v>CEMETERY</v>
          </cell>
          <cell r="D193">
            <v>50618470</v>
          </cell>
          <cell r="E193">
            <v>0</v>
          </cell>
          <cell r="F193">
            <v>1315324</v>
          </cell>
          <cell r="G193">
            <v>51933794</v>
          </cell>
          <cell r="H193">
            <v>558600</v>
          </cell>
          <cell r="I193">
            <v>80</v>
          </cell>
          <cell r="J193">
            <v>0</v>
          </cell>
          <cell r="K193">
            <v>0</v>
          </cell>
          <cell r="L193">
            <v>52492394</v>
          </cell>
        </row>
        <row r="194">
          <cell r="B194" t="str">
            <v>Pine Grove Cemetery</v>
          </cell>
          <cell r="D194">
            <v>82555720</v>
          </cell>
          <cell r="E194">
            <v>0</v>
          </cell>
          <cell r="F194">
            <v>29207126</v>
          </cell>
          <cell r="G194">
            <v>111762846</v>
          </cell>
          <cell r="H194">
            <v>925445</v>
          </cell>
          <cell r="I194">
            <v>133</v>
          </cell>
          <cell r="J194">
            <v>0</v>
          </cell>
          <cell r="K194">
            <v>0</v>
          </cell>
          <cell r="L194">
            <v>112688291</v>
          </cell>
        </row>
        <row r="196">
          <cell r="B196" t="str">
            <v>SIERRA ARMY DEPOT</v>
          </cell>
          <cell r="C196" t="str">
            <v>REDEVELOPMENT</v>
          </cell>
          <cell r="D196">
            <v>0</v>
          </cell>
          <cell r="E196">
            <v>0</v>
          </cell>
          <cell r="F196">
            <v>739961</v>
          </cell>
          <cell r="G196">
            <v>739961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739961</v>
          </cell>
        </row>
        <row r="197">
          <cell r="B197" t="str">
            <v>SIERRA ARMY DEPOT</v>
          </cell>
          <cell r="C197" t="str">
            <v>REDEVELOPMENT</v>
          </cell>
          <cell r="D197">
            <v>399070</v>
          </cell>
          <cell r="E197">
            <v>0</v>
          </cell>
          <cell r="F197">
            <v>51000</v>
          </cell>
          <cell r="G197">
            <v>450070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450070</v>
          </cell>
        </row>
        <row r="198">
          <cell r="B198" t="str">
            <v>SIERRA ARMY DEPOT</v>
          </cell>
          <cell r="C198" t="str">
            <v>REDEVELOPMENT</v>
          </cell>
          <cell r="D198">
            <v>1010</v>
          </cell>
          <cell r="E198">
            <v>0</v>
          </cell>
          <cell r="F198">
            <v>0</v>
          </cell>
          <cell r="G198">
            <v>1010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1010</v>
          </cell>
        </row>
        <row r="199">
          <cell r="B199" t="str">
            <v>SIERRA ARMY DEPOT</v>
          </cell>
          <cell r="C199" t="str">
            <v>REDEVELOPMENT</v>
          </cell>
          <cell r="D199">
            <v>494055</v>
          </cell>
          <cell r="E199">
            <v>0</v>
          </cell>
          <cell r="F199">
            <v>0</v>
          </cell>
          <cell r="G199">
            <v>494055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494055</v>
          </cell>
        </row>
        <row r="200">
          <cell r="B200" t="str">
            <v>SIERRA ARMY DEPOT</v>
          </cell>
          <cell r="C200" t="str">
            <v>REDEVELOPMENT</v>
          </cell>
          <cell r="D200">
            <v>28789</v>
          </cell>
          <cell r="E200">
            <v>0</v>
          </cell>
          <cell r="F200">
            <v>0</v>
          </cell>
          <cell r="G200">
            <v>28789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28789</v>
          </cell>
        </row>
        <row r="201">
          <cell r="B201" t="str">
            <v>SIERRA ARMY DEPOT RDA</v>
          </cell>
          <cell r="D201">
            <v>894135</v>
          </cell>
          <cell r="E201">
            <v>0</v>
          </cell>
          <cell r="F201">
            <v>790961</v>
          </cell>
          <cell r="G201">
            <v>1685096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1685096</v>
          </cell>
        </row>
        <row r="203">
          <cell r="B203" t="str">
            <v>SPALDING CSD</v>
          </cell>
          <cell r="C203" t="str">
            <v>COMM. SERVICE</v>
          </cell>
          <cell r="D203">
            <v>63971584</v>
          </cell>
          <cell r="E203">
            <v>0</v>
          </cell>
          <cell r="F203">
            <v>437886</v>
          </cell>
          <cell r="G203">
            <v>64409470</v>
          </cell>
          <cell r="H203">
            <v>434000</v>
          </cell>
          <cell r="I203">
            <v>62</v>
          </cell>
          <cell r="J203">
            <v>0</v>
          </cell>
          <cell r="K203">
            <v>0</v>
          </cell>
          <cell r="L203">
            <v>64843470</v>
          </cell>
        </row>
        <row r="205">
          <cell r="B205" t="str">
            <v>STANDISH-LITCHFIELD</v>
          </cell>
          <cell r="C205" t="str">
            <v>FIRE PROTECTION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B206" t="str">
            <v>STANDISH-LITCHFIELD</v>
          </cell>
          <cell r="C206" t="str">
            <v>FIRE PROTECTION</v>
          </cell>
          <cell r="D206">
            <v>1600867</v>
          </cell>
          <cell r="E206">
            <v>0</v>
          </cell>
          <cell r="F206">
            <v>0</v>
          </cell>
          <cell r="G206">
            <v>1600867</v>
          </cell>
          <cell r="H206">
            <v>28000</v>
          </cell>
          <cell r="I206">
            <v>4</v>
          </cell>
          <cell r="J206">
            <v>0</v>
          </cell>
          <cell r="K206">
            <v>0</v>
          </cell>
          <cell r="L206">
            <v>1628867</v>
          </cell>
        </row>
        <row r="207">
          <cell r="B207" t="str">
            <v>STANDISH-LITCHFIELD</v>
          </cell>
          <cell r="C207" t="str">
            <v>FIRE PROTECTION</v>
          </cell>
          <cell r="D207">
            <v>3565212</v>
          </cell>
          <cell r="E207">
            <v>0</v>
          </cell>
          <cell r="F207">
            <v>0</v>
          </cell>
          <cell r="G207">
            <v>3565212</v>
          </cell>
          <cell r="H207">
            <v>91000</v>
          </cell>
          <cell r="I207">
            <v>13</v>
          </cell>
          <cell r="J207">
            <v>0</v>
          </cell>
          <cell r="K207">
            <v>0</v>
          </cell>
          <cell r="L207">
            <v>3656212</v>
          </cell>
        </row>
        <row r="208">
          <cell r="B208" t="str">
            <v>STANDISH-LITCHFIELD</v>
          </cell>
          <cell r="C208" t="str">
            <v>FIRE PROTECTION</v>
          </cell>
          <cell r="D208">
            <v>89854655</v>
          </cell>
          <cell r="E208">
            <v>156143</v>
          </cell>
          <cell r="F208">
            <v>1040620</v>
          </cell>
          <cell r="G208">
            <v>91051418</v>
          </cell>
          <cell r="H208">
            <v>1713600</v>
          </cell>
          <cell r="I208">
            <v>245</v>
          </cell>
          <cell r="J208">
            <v>0</v>
          </cell>
          <cell r="K208">
            <v>0</v>
          </cell>
          <cell r="L208">
            <v>92765018</v>
          </cell>
        </row>
        <row r="209">
          <cell r="B209" t="str">
            <v>STANDISH-LITCHFIELD</v>
          </cell>
          <cell r="C209" t="str">
            <v>FIRE PROTECTION</v>
          </cell>
          <cell r="D209">
            <v>3072204</v>
          </cell>
          <cell r="E209">
            <v>0</v>
          </cell>
          <cell r="F209">
            <v>425784</v>
          </cell>
          <cell r="G209">
            <v>3497988</v>
          </cell>
          <cell r="H209">
            <v>56000</v>
          </cell>
          <cell r="I209">
            <v>8</v>
          </cell>
          <cell r="J209">
            <v>0</v>
          </cell>
          <cell r="K209">
            <v>0</v>
          </cell>
          <cell r="L209">
            <v>3553988</v>
          </cell>
        </row>
        <row r="210">
          <cell r="B210" t="str">
            <v>Standish-Litchfield Fire</v>
          </cell>
          <cell r="D210">
            <v>98092938</v>
          </cell>
          <cell r="E210">
            <v>156143</v>
          </cell>
          <cell r="F210">
            <v>1466404</v>
          </cell>
          <cell r="G210">
            <v>99715485</v>
          </cell>
          <cell r="H210">
            <v>1888600</v>
          </cell>
          <cell r="I210">
            <v>270</v>
          </cell>
          <cell r="J210">
            <v>0</v>
          </cell>
          <cell r="K210">
            <v>0</v>
          </cell>
          <cell r="L210">
            <v>101604085</v>
          </cell>
        </row>
        <row r="212">
          <cell r="B212" t="str">
            <v>STONES/BENGARD</v>
          </cell>
          <cell r="C212" t="str">
            <v>COMM. SERVICE</v>
          </cell>
          <cell r="D212">
            <v>29017040</v>
          </cell>
          <cell r="E212">
            <v>0</v>
          </cell>
          <cell r="F212">
            <v>124640</v>
          </cell>
          <cell r="G212">
            <v>29141680</v>
          </cell>
          <cell r="H212">
            <v>231000</v>
          </cell>
          <cell r="I212">
            <v>33</v>
          </cell>
          <cell r="J212">
            <v>0</v>
          </cell>
          <cell r="K212">
            <v>0</v>
          </cell>
          <cell r="L212">
            <v>29372680</v>
          </cell>
        </row>
        <row r="213">
          <cell r="B213" t="str">
            <v>STONES/BENGARD</v>
          </cell>
          <cell r="C213" t="str">
            <v>COMM. SERVICE</v>
          </cell>
          <cell r="D213">
            <v>2834543</v>
          </cell>
          <cell r="E213">
            <v>0</v>
          </cell>
          <cell r="F213">
            <v>28944</v>
          </cell>
          <cell r="G213">
            <v>2863487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2863487</v>
          </cell>
        </row>
        <row r="214">
          <cell r="B214" t="str">
            <v>STONES/BENGARD</v>
          </cell>
          <cell r="C214" t="str">
            <v>COMM. SERVICE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B215" t="str">
            <v>Stones/Bengard CSD</v>
          </cell>
          <cell r="D215">
            <v>31851583</v>
          </cell>
          <cell r="E215">
            <v>0</v>
          </cell>
          <cell r="F215">
            <v>153584</v>
          </cell>
          <cell r="G215">
            <v>32005167</v>
          </cell>
          <cell r="H215">
            <v>231000</v>
          </cell>
          <cell r="I215">
            <v>33</v>
          </cell>
          <cell r="J215">
            <v>0</v>
          </cell>
          <cell r="K215">
            <v>0</v>
          </cell>
          <cell r="L215">
            <v>32236167</v>
          </cell>
        </row>
        <row r="217">
          <cell r="B217" t="str">
            <v>SUSAN RIVER</v>
          </cell>
          <cell r="C217" t="str">
            <v>FIRE PROTECTION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SUSAN RIVER</v>
          </cell>
          <cell r="C218" t="str">
            <v>FIRE PROTECTION</v>
          </cell>
          <cell r="D218">
            <v>5638124</v>
          </cell>
          <cell r="E218">
            <v>0</v>
          </cell>
          <cell r="F218">
            <v>6835</v>
          </cell>
          <cell r="G218">
            <v>5644959</v>
          </cell>
          <cell r="H218">
            <v>126000</v>
          </cell>
          <cell r="I218">
            <v>18</v>
          </cell>
          <cell r="J218">
            <v>0</v>
          </cell>
          <cell r="K218">
            <v>0</v>
          </cell>
          <cell r="L218">
            <v>5770959</v>
          </cell>
        </row>
        <row r="219">
          <cell r="B219" t="str">
            <v>SUSAN RIVER</v>
          </cell>
          <cell r="C219" t="str">
            <v>FIRE PROTECTION</v>
          </cell>
          <cell r="D219">
            <v>10633</v>
          </cell>
          <cell r="E219">
            <v>0</v>
          </cell>
          <cell r="F219">
            <v>0</v>
          </cell>
          <cell r="G219">
            <v>10633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10633</v>
          </cell>
        </row>
        <row r="220">
          <cell r="B220" t="str">
            <v>SUSAN RIVER</v>
          </cell>
          <cell r="C220" t="str">
            <v>FIRE PROTECTION</v>
          </cell>
          <cell r="D220">
            <v>3133208</v>
          </cell>
          <cell r="E220">
            <v>0</v>
          </cell>
          <cell r="F220">
            <v>11482</v>
          </cell>
          <cell r="G220">
            <v>3144690</v>
          </cell>
          <cell r="H220">
            <v>112000</v>
          </cell>
          <cell r="I220">
            <v>16</v>
          </cell>
          <cell r="J220">
            <v>0</v>
          </cell>
          <cell r="K220">
            <v>0</v>
          </cell>
          <cell r="L220">
            <v>3256690</v>
          </cell>
        </row>
        <row r="221">
          <cell r="B221" t="str">
            <v>SUSAN RIVER</v>
          </cell>
          <cell r="C221" t="str">
            <v>FIRE PROTECTION</v>
          </cell>
          <cell r="D221">
            <v>92018</v>
          </cell>
          <cell r="E221">
            <v>0</v>
          </cell>
          <cell r="F221">
            <v>0</v>
          </cell>
          <cell r="G221">
            <v>92018</v>
          </cell>
          <cell r="H221">
            <v>7000</v>
          </cell>
          <cell r="I221">
            <v>1</v>
          </cell>
          <cell r="J221">
            <v>0</v>
          </cell>
          <cell r="K221">
            <v>0</v>
          </cell>
          <cell r="L221">
            <v>99018</v>
          </cell>
        </row>
        <row r="222">
          <cell r="B222" t="str">
            <v>SUSAN RIVER</v>
          </cell>
          <cell r="C222" t="str">
            <v>FIRE PROTECTION</v>
          </cell>
          <cell r="D222">
            <v>1745597</v>
          </cell>
          <cell r="E222">
            <v>0</v>
          </cell>
          <cell r="F222">
            <v>0</v>
          </cell>
          <cell r="G222">
            <v>1745597</v>
          </cell>
          <cell r="H222">
            <v>14000</v>
          </cell>
          <cell r="I222">
            <v>2</v>
          </cell>
          <cell r="J222">
            <v>0</v>
          </cell>
          <cell r="K222">
            <v>0</v>
          </cell>
          <cell r="L222">
            <v>1759597</v>
          </cell>
        </row>
        <row r="223">
          <cell r="B223" t="str">
            <v>SUSAN RIVER</v>
          </cell>
          <cell r="C223" t="str">
            <v>FIRE PROTECTION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B224" t="str">
            <v>SUSAN RIVER</v>
          </cell>
          <cell r="C224" t="str">
            <v>FIRE PROTECTION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B225" t="str">
            <v>SUSAN RIVER</v>
          </cell>
          <cell r="C225" t="str">
            <v>FIRE PROTECTION</v>
          </cell>
          <cell r="D225">
            <v>8651</v>
          </cell>
          <cell r="E225">
            <v>0</v>
          </cell>
          <cell r="F225">
            <v>0</v>
          </cell>
          <cell r="G225">
            <v>8651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8651</v>
          </cell>
        </row>
        <row r="226">
          <cell r="B226" t="str">
            <v>SUSAN RIVER</v>
          </cell>
          <cell r="C226" t="str">
            <v>FIRE PROTECTION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B227" t="str">
            <v>SUSAN RIVER</v>
          </cell>
          <cell r="C227" t="str">
            <v>FIRE PROTECTION</v>
          </cell>
          <cell r="D227">
            <v>101818823</v>
          </cell>
          <cell r="E227">
            <v>74530</v>
          </cell>
          <cell r="F227">
            <v>14482979</v>
          </cell>
          <cell r="G227">
            <v>116376332</v>
          </cell>
          <cell r="H227">
            <v>1985850</v>
          </cell>
          <cell r="I227">
            <v>285</v>
          </cell>
          <cell r="J227">
            <v>7000</v>
          </cell>
          <cell r="K227">
            <v>1</v>
          </cell>
          <cell r="L227">
            <v>118369182</v>
          </cell>
        </row>
        <row r="228">
          <cell r="B228" t="str">
            <v>SUSAN RIVER</v>
          </cell>
          <cell r="C228" t="str">
            <v>FIRE PROTECTION</v>
          </cell>
          <cell r="D228">
            <v>108869420</v>
          </cell>
          <cell r="E228">
            <v>0</v>
          </cell>
          <cell r="F228">
            <v>559546</v>
          </cell>
          <cell r="G228">
            <v>109428966</v>
          </cell>
          <cell r="H228">
            <v>2392600</v>
          </cell>
          <cell r="I228">
            <v>342</v>
          </cell>
          <cell r="J228">
            <v>0</v>
          </cell>
          <cell r="K228">
            <v>0</v>
          </cell>
          <cell r="L228">
            <v>111821566</v>
          </cell>
        </row>
        <row r="229">
          <cell r="B229" t="str">
            <v>SUSAN RIVER</v>
          </cell>
          <cell r="C229" t="str">
            <v>FIRE PROTECTION</v>
          </cell>
          <cell r="D229">
            <v>1651373</v>
          </cell>
          <cell r="E229">
            <v>0</v>
          </cell>
          <cell r="F229">
            <v>7722</v>
          </cell>
          <cell r="G229">
            <v>1659095</v>
          </cell>
          <cell r="H229">
            <v>28000</v>
          </cell>
          <cell r="I229">
            <v>4</v>
          </cell>
          <cell r="J229">
            <v>0</v>
          </cell>
          <cell r="K229">
            <v>0</v>
          </cell>
          <cell r="L229">
            <v>1687095</v>
          </cell>
        </row>
        <row r="230">
          <cell r="B230" t="str">
            <v>SUSAN RIVER</v>
          </cell>
          <cell r="C230" t="str">
            <v>FIRE PROTECTION</v>
          </cell>
          <cell r="D230">
            <v>22274153</v>
          </cell>
          <cell r="E230">
            <v>0</v>
          </cell>
          <cell r="F230">
            <v>81020</v>
          </cell>
          <cell r="G230">
            <v>22355173</v>
          </cell>
          <cell r="H230">
            <v>763000</v>
          </cell>
          <cell r="I230">
            <v>109</v>
          </cell>
          <cell r="J230">
            <v>0</v>
          </cell>
          <cell r="K230">
            <v>0</v>
          </cell>
          <cell r="L230">
            <v>23118173</v>
          </cell>
        </row>
        <row r="231">
          <cell r="B231" t="str">
            <v>SUSAN RIVER</v>
          </cell>
          <cell r="C231" t="str">
            <v>FIRE PROTECTION</v>
          </cell>
          <cell r="D231">
            <v>4070464</v>
          </cell>
          <cell r="E231">
            <v>54944</v>
          </cell>
          <cell r="F231">
            <v>0</v>
          </cell>
          <cell r="G231">
            <v>4125408</v>
          </cell>
          <cell r="H231">
            <v>126000</v>
          </cell>
          <cell r="I231">
            <v>18</v>
          </cell>
          <cell r="J231">
            <v>0</v>
          </cell>
          <cell r="K231">
            <v>0</v>
          </cell>
          <cell r="L231">
            <v>4251408</v>
          </cell>
        </row>
        <row r="232">
          <cell r="B232" t="str">
            <v>SUSAN RIVER</v>
          </cell>
          <cell r="C232" t="str">
            <v>FIRE PROTECTION</v>
          </cell>
          <cell r="D232">
            <v>10375608</v>
          </cell>
          <cell r="E232">
            <v>30615</v>
          </cell>
          <cell r="F232">
            <v>16945</v>
          </cell>
          <cell r="G232">
            <v>10423168</v>
          </cell>
          <cell r="H232">
            <v>189000</v>
          </cell>
          <cell r="I232">
            <v>27</v>
          </cell>
          <cell r="J232">
            <v>0</v>
          </cell>
          <cell r="K232">
            <v>0</v>
          </cell>
          <cell r="L232">
            <v>10612168</v>
          </cell>
        </row>
        <row r="233">
          <cell r="B233" t="str">
            <v>SUSAN RIVER</v>
          </cell>
          <cell r="C233" t="str">
            <v>FIRE PROTECTION</v>
          </cell>
          <cell r="D233">
            <v>7417</v>
          </cell>
          <cell r="E233">
            <v>0</v>
          </cell>
          <cell r="F233">
            <v>0</v>
          </cell>
          <cell r="G233">
            <v>7417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7417</v>
          </cell>
        </row>
        <row r="234">
          <cell r="B234" t="str">
            <v>SUSAN RIVER</v>
          </cell>
          <cell r="C234" t="str">
            <v>FIRE PROTECTION</v>
          </cell>
          <cell r="D234">
            <v>6768961</v>
          </cell>
          <cell r="E234">
            <v>0</v>
          </cell>
          <cell r="F234">
            <v>16281</v>
          </cell>
          <cell r="G234">
            <v>6785242</v>
          </cell>
          <cell r="H234">
            <v>161000</v>
          </cell>
          <cell r="I234">
            <v>23</v>
          </cell>
          <cell r="J234">
            <v>0</v>
          </cell>
          <cell r="K234">
            <v>0</v>
          </cell>
          <cell r="L234">
            <v>6946242</v>
          </cell>
        </row>
        <row r="235">
          <cell r="B235" t="str">
            <v>SUSAN RIVER</v>
          </cell>
          <cell r="C235" t="str">
            <v>FIRE PROTECTION</v>
          </cell>
          <cell r="D235">
            <v>41163303</v>
          </cell>
          <cell r="E235">
            <v>504518</v>
          </cell>
          <cell r="F235">
            <v>3380497</v>
          </cell>
          <cell r="G235">
            <v>45048318</v>
          </cell>
          <cell r="H235">
            <v>715851</v>
          </cell>
          <cell r="I235">
            <v>104</v>
          </cell>
          <cell r="J235">
            <v>0</v>
          </cell>
          <cell r="K235">
            <v>0</v>
          </cell>
          <cell r="L235">
            <v>45764169</v>
          </cell>
        </row>
        <row r="236">
          <cell r="B236" t="str">
            <v>SUSAN RIVER</v>
          </cell>
          <cell r="C236" t="str">
            <v>FIRE PROTECTION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 t="str">
            <v>SUSAN RIVER</v>
          </cell>
          <cell r="C237" t="str">
            <v>FIRE PROTECTION</v>
          </cell>
          <cell r="D237">
            <v>309021</v>
          </cell>
          <cell r="E237">
            <v>0</v>
          </cell>
          <cell r="F237">
            <v>0</v>
          </cell>
          <cell r="G237">
            <v>309021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309021</v>
          </cell>
        </row>
        <row r="238">
          <cell r="B238" t="str">
            <v>SUSAN RIVER</v>
          </cell>
          <cell r="C238" t="str">
            <v>FIRE PROTECTION</v>
          </cell>
          <cell r="D238">
            <v>3838990</v>
          </cell>
          <cell r="E238">
            <v>0</v>
          </cell>
          <cell r="F238">
            <v>27785</v>
          </cell>
          <cell r="G238">
            <v>3866775</v>
          </cell>
          <cell r="H238">
            <v>203000</v>
          </cell>
          <cell r="I238">
            <v>29</v>
          </cell>
          <cell r="J238">
            <v>0</v>
          </cell>
          <cell r="K238">
            <v>0</v>
          </cell>
          <cell r="L238">
            <v>4069775</v>
          </cell>
        </row>
        <row r="239">
          <cell r="B239" t="str">
            <v>SUSAN RIVER</v>
          </cell>
          <cell r="C239" t="str">
            <v>FIRE PROTECTION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B241" t="str">
            <v>Susan River Fire</v>
          </cell>
          <cell r="D241">
            <v>311775764</v>
          </cell>
          <cell r="E241">
            <v>664607</v>
          </cell>
          <cell r="F241">
            <v>18591092</v>
          </cell>
          <cell r="G241">
            <v>331031463</v>
          </cell>
          <cell r="H241">
            <v>6823301</v>
          </cell>
          <cell r="I241">
            <v>978</v>
          </cell>
          <cell r="J241">
            <v>7000</v>
          </cell>
          <cell r="K241">
            <v>1</v>
          </cell>
          <cell r="L241">
            <v>337861764</v>
          </cell>
        </row>
        <row r="243">
          <cell r="B243" t="str">
            <v>SUSANVILLE</v>
          </cell>
          <cell r="C243" t="str">
            <v>CITY</v>
          </cell>
          <cell r="D243">
            <v>101644861</v>
          </cell>
          <cell r="E243">
            <v>0</v>
          </cell>
          <cell r="F243">
            <v>1981491</v>
          </cell>
          <cell r="G243">
            <v>103626352</v>
          </cell>
          <cell r="H243">
            <v>2571800</v>
          </cell>
          <cell r="I243">
            <v>368</v>
          </cell>
          <cell r="J243">
            <v>0</v>
          </cell>
          <cell r="K243">
            <v>0</v>
          </cell>
          <cell r="L243">
            <v>106198152</v>
          </cell>
        </row>
        <row r="244">
          <cell r="B244" t="str">
            <v>SUSANVILLE</v>
          </cell>
          <cell r="C244" t="str">
            <v>CITY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 t="str">
            <v>SUSANVILLE</v>
          </cell>
          <cell r="C245" t="str">
            <v>CITY</v>
          </cell>
          <cell r="D245">
            <v>5638124</v>
          </cell>
          <cell r="E245">
            <v>0</v>
          </cell>
          <cell r="F245">
            <v>6835</v>
          </cell>
          <cell r="G245">
            <v>5644959</v>
          </cell>
          <cell r="H245">
            <v>126000</v>
          </cell>
          <cell r="I245">
            <v>18</v>
          </cell>
          <cell r="J245">
            <v>0</v>
          </cell>
          <cell r="K245">
            <v>0</v>
          </cell>
          <cell r="L245">
            <v>5770959</v>
          </cell>
        </row>
        <row r="246">
          <cell r="B246" t="str">
            <v>SUSANVILLE</v>
          </cell>
          <cell r="C246" t="str">
            <v>CITY</v>
          </cell>
          <cell r="D246">
            <v>10633</v>
          </cell>
          <cell r="E246">
            <v>0</v>
          </cell>
          <cell r="F246">
            <v>0</v>
          </cell>
          <cell r="G246">
            <v>10633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10633</v>
          </cell>
        </row>
        <row r="247">
          <cell r="B247" t="str">
            <v>SUSANVILLE</v>
          </cell>
          <cell r="C247" t="str">
            <v>CITY</v>
          </cell>
          <cell r="D247">
            <v>1690738</v>
          </cell>
          <cell r="E247">
            <v>41856</v>
          </cell>
          <cell r="F247">
            <v>309711</v>
          </cell>
          <cell r="G247">
            <v>2042305</v>
          </cell>
          <cell r="H247">
            <v>21000</v>
          </cell>
          <cell r="I247">
            <v>3</v>
          </cell>
          <cell r="J247">
            <v>0</v>
          </cell>
          <cell r="K247">
            <v>0</v>
          </cell>
          <cell r="L247">
            <v>2063305</v>
          </cell>
        </row>
        <row r="248">
          <cell r="B248" t="str">
            <v>SUSANVILLE</v>
          </cell>
          <cell r="C248" t="str">
            <v>CITY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 t="str">
            <v>SUSANVILLE</v>
          </cell>
          <cell r="C249" t="str">
            <v>CITY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 t="str">
            <v>SUSANVILLE</v>
          </cell>
          <cell r="C250" t="str">
            <v>CITY</v>
          </cell>
          <cell r="D250">
            <v>24078456</v>
          </cell>
          <cell r="E250">
            <v>0</v>
          </cell>
          <cell r="F250">
            <v>6263515</v>
          </cell>
          <cell r="G250">
            <v>30341971</v>
          </cell>
          <cell r="H250">
            <v>7000</v>
          </cell>
          <cell r="I250">
            <v>1</v>
          </cell>
          <cell r="J250">
            <v>0</v>
          </cell>
          <cell r="K250">
            <v>0</v>
          </cell>
          <cell r="L250">
            <v>30348971</v>
          </cell>
        </row>
        <row r="251">
          <cell r="B251" t="str">
            <v>SUSANVILLE</v>
          </cell>
          <cell r="C251" t="str">
            <v>CITY</v>
          </cell>
          <cell r="D251">
            <v>8771614</v>
          </cell>
          <cell r="E251">
            <v>0</v>
          </cell>
          <cell r="F251">
            <v>1391054</v>
          </cell>
          <cell r="G251">
            <v>10162668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10162668</v>
          </cell>
        </row>
        <row r="252">
          <cell r="B252" t="str">
            <v>SUSANVILLE</v>
          </cell>
          <cell r="C252" t="str">
            <v>CITY</v>
          </cell>
          <cell r="D252">
            <v>3133208</v>
          </cell>
          <cell r="E252">
            <v>0</v>
          </cell>
          <cell r="F252">
            <v>11482</v>
          </cell>
          <cell r="G252">
            <v>3144690</v>
          </cell>
          <cell r="H252">
            <v>112000</v>
          </cell>
          <cell r="I252">
            <v>16</v>
          </cell>
          <cell r="J252">
            <v>0</v>
          </cell>
          <cell r="K252">
            <v>0</v>
          </cell>
          <cell r="L252">
            <v>3256690</v>
          </cell>
        </row>
        <row r="253">
          <cell r="B253" t="str">
            <v>SUSANVILLE</v>
          </cell>
          <cell r="C253" t="str">
            <v>CITY</v>
          </cell>
          <cell r="D253">
            <v>4716268</v>
          </cell>
          <cell r="E253">
            <v>0</v>
          </cell>
          <cell r="F253">
            <v>0</v>
          </cell>
          <cell r="G253">
            <v>4716268</v>
          </cell>
          <cell r="H253">
            <v>126000</v>
          </cell>
          <cell r="I253">
            <v>18</v>
          </cell>
          <cell r="J253">
            <v>0</v>
          </cell>
          <cell r="K253">
            <v>0</v>
          </cell>
          <cell r="L253">
            <v>4842268</v>
          </cell>
        </row>
        <row r="254">
          <cell r="B254" t="str">
            <v>SUSANVILLE</v>
          </cell>
          <cell r="C254" t="str">
            <v>CITY</v>
          </cell>
          <cell r="D254">
            <v>92018</v>
          </cell>
          <cell r="E254">
            <v>0</v>
          </cell>
          <cell r="F254">
            <v>0</v>
          </cell>
          <cell r="G254">
            <v>92018</v>
          </cell>
          <cell r="H254">
            <v>7000</v>
          </cell>
          <cell r="I254">
            <v>1</v>
          </cell>
          <cell r="J254">
            <v>0</v>
          </cell>
          <cell r="K254">
            <v>0</v>
          </cell>
          <cell r="L254">
            <v>99018</v>
          </cell>
        </row>
        <row r="255">
          <cell r="B255" t="str">
            <v>SUSANVILLE</v>
          </cell>
          <cell r="C255" t="str">
            <v>CITY</v>
          </cell>
          <cell r="D255">
            <v>923794</v>
          </cell>
          <cell r="E255">
            <v>0</v>
          </cell>
          <cell r="F255">
            <v>0</v>
          </cell>
          <cell r="G255">
            <v>923794</v>
          </cell>
          <cell r="H255">
            <v>7000</v>
          </cell>
          <cell r="I255">
            <v>1</v>
          </cell>
          <cell r="J255">
            <v>0</v>
          </cell>
          <cell r="K255">
            <v>0</v>
          </cell>
          <cell r="L255">
            <v>930794</v>
          </cell>
        </row>
        <row r="256">
          <cell r="B256" t="str">
            <v>SUSANVILLE</v>
          </cell>
          <cell r="C256" t="str">
            <v>CITY</v>
          </cell>
          <cell r="D256">
            <v>1320675</v>
          </cell>
          <cell r="E256">
            <v>0</v>
          </cell>
          <cell r="F256">
            <v>7452</v>
          </cell>
          <cell r="G256">
            <v>1328127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1328127</v>
          </cell>
        </row>
        <row r="257">
          <cell r="B257" t="str">
            <v>SUSANVILLE</v>
          </cell>
          <cell r="C257" t="str">
            <v>CITY</v>
          </cell>
          <cell r="D257">
            <v>1298253</v>
          </cell>
          <cell r="E257">
            <v>0</v>
          </cell>
          <cell r="F257">
            <v>113833</v>
          </cell>
          <cell r="G257">
            <v>1412086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1412086</v>
          </cell>
        </row>
        <row r="258">
          <cell r="B258" t="str">
            <v>SUSANVILLE</v>
          </cell>
          <cell r="C258" t="str">
            <v>CITY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B259" t="str">
            <v>SUSANVILLE</v>
          </cell>
          <cell r="C259" t="str">
            <v>CITY</v>
          </cell>
          <cell r="D259">
            <v>216458</v>
          </cell>
          <cell r="E259">
            <v>0</v>
          </cell>
          <cell r="F259">
            <v>32065</v>
          </cell>
          <cell r="G259">
            <v>248523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248523</v>
          </cell>
        </row>
        <row r="260">
          <cell r="B260" t="str">
            <v>SUSANVILLE</v>
          </cell>
          <cell r="C260" t="str">
            <v>CITY</v>
          </cell>
          <cell r="D260">
            <v>610577</v>
          </cell>
          <cell r="E260">
            <v>0</v>
          </cell>
          <cell r="F260">
            <v>53053</v>
          </cell>
          <cell r="G260">
            <v>663630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663630</v>
          </cell>
        </row>
        <row r="261">
          <cell r="B261" t="str">
            <v>SUSANVILLE</v>
          </cell>
          <cell r="C261" t="str">
            <v>CITY</v>
          </cell>
          <cell r="D261">
            <v>23174</v>
          </cell>
          <cell r="E261">
            <v>0</v>
          </cell>
          <cell r="F261">
            <v>0</v>
          </cell>
          <cell r="G261">
            <v>23174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23174</v>
          </cell>
        </row>
        <row r="262">
          <cell r="B262" t="str">
            <v>SUSANVILLE</v>
          </cell>
          <cell r="C262" t="str">
            <v>CITY</v>
          </cell>
          <cell r="D262">
            <v>32017281</v>
          </cell>
          <cell r="E262">
            <v>0</v>
          </cell>
          <cell r="F262">
            <v>164249</v>
          </cell>
          <cell r="G262">
            <v>32181530</v>
          </cell>
          <cell r="H262">
            <v>679000</v>
          </cell>
          <cell r="I262">
            <v>97</v>
          </cell>
          <cell r="J262">
            <v>0</v>
          </cell>
          <cell r="K262">
            <v>0</v>
          </cell>
          <cell r="L262">
            <v>32860530</v>
          </cell>
        </row>
        <row r="263">
          <cell r="B263" t="str">
            <v>SUSANVILLE</v>
          </cell>
          <cell r="C263" t="str">
            <v>CITY</v>
          </cell>
          <cell r="D263">
            <v>1745597</v>
          </cell>
          <cell r="E263">
            <v>0</v>
          </cell>
          <cell r="F263">
            <v>0</v>
          </cell>
          <cell r="G263">
            <v>1745597</v>
          </cell>
          <cell r="H263">
            <v>14000</v>
          </cell>
          <cell r="I263">
            <v>2</v>
          </cell>
          <cell r="J263">
            <v>0</v>
          </cell>
          <cell r="K263">
            <v>0</v>
          </cell>
          <cell r="L263">
            <v>1759597</v>
          </cell>
        </row>
        <row r="264">
          <cell r="B264" t="str">
            <v>SUSANVILLE</v>
          </cell>
          <cell r="C264" t="str">
            <v>CITY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B265" t="str">
            <v>SUSANVILLE</v>
          </cell>
          <cell r="C265" t="str">
            <v>CITY</v>
          </cell>
          <cell r="D265">
            <v>13266435</v>
          </cell>
          <cell r="E265">
            <v>0</v>
          </cell>
          <cell r="F265">
            <v>631115</v>
          </cell>
          <cell r="G265">
            <v>13897550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13897550</v>
          </cell>
        </row>
        <row r="266">
          <cell r="B266" t="str">
            <v>SUSANVILLE</v>
          </cell>
          <cell r="C266" t="str">
            <v>CITY</v>
          </cell>
          <cell r="D266">
            <v>5707276</v>
          </cell>
          <cell r="E266">
            <v>0</v>
          </cell>
          <cell r="F266">
            <v>48713</v>
          </cell>
          <cell r="G266">
            <v>5755989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5755989</v>
          </cell>
        </row>
        <row r="267">
          <cell r="B267" t="str">
            <v>SUSANVILLE</v>
          </cell>
          <cell r="C267" t="str">
            <v>CITY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 t="str">
            <v>SUSANVILLE</v>
          </cell>
          <cell r="C268" t="str">
            <v>CITY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 t="str">
            <v>SUSANVILLE</v>
          </cell>
          <cell r="C269" t="str">
            <v>CITY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 t="str">
            <v>SUSANVILLE</v>
          </cell>
          <cell r="C270" t="str">
            <v>CITY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 t="str">
            <v>SUSANVILLE</v>
          </cell>
          <cell r="C271" t="str">
            <v>CITY</v>
          </cell>
          <cell r="D271">
            <v>95137282</v>
          </cell>
          <cell r="E271">
            <v>0</v>
          </cell>
          <cell r="F271">
            <v>844894</v>
          </cell>
          <cell r="G271">
            <v>95982176</v>
          </cell>
          <cell r="H271">
            <v>2105600</v>
          </cell>
          <cell r="I271">
            <v>301</v>
          </cell>
          <cell r="J271">
            <v>0</v>
          </cell>
          <cell r="K271">
            <v>0</v>
          </cell>
          <cell r="L271">
            <v>98087776</v>
          </cell>
        </row>
        <row r="272">
          <cell r="B272" t="str">
            <v>SUSANVILLE</v>
          </cell>
          <cell r="C272" t="str">
            <v>CITY</v>
          </cell>
          <cell r="D272">
            <v>10928680</v>
          </cell>
          <cell r="E272">
            <v>0</v>
          </cell>
          <cell r="F272">
            <v>706092</v>
          </cell>
          <cell r="G272">
            <v>11634772</v>
          </cell>
          <cell r="H272">
            <v>84000</v>
          </cell>
          <cell r="I272">
            <v>12</v>
          </cell>
          <cell r="J272">
            <v>0</v>
          </cell>
          <cell r="K272">
            <v>0</v>
          </cell>
          <cell r="L272">
            <v>11718772</v>
          </cell>
        </row>
        <row r="273">
          <cell r="B273" t="str">
            <v>SUSANVILLE</v>
          </cell>
          <cell r="C273" t="str">
            <v>CITY</v>
          </cell>
          <cell r="D273">
            <v>4476226</v>
          </cell>
          <cell r="E273">
            <v>0</v>
          </cell>
          <cell r="F273">
            <v>47235</v>
          </cell>
          <cell r="G273">
            <v>4523461</v>
          </cell>
          <cell r="H273">
            <v>140000</v>
          </cell>
          <cell r="I273">
            <v>20</v>
          </cell>
          <cell r="J273">
            <v>0</v>
          </cell>
          <cell r="K273">
            <v>0</v>
          </cell>
          <cell r="L273">
            <v>4663461</v>
          </cell>
        </row>
        <row r="274">
          <cell r="B274" t="str">
            <v>SUSANVILLE</v>
          </cell>
          <cell r="C274" t="str">
            <v>CITY</v>
          </cell>
          <cell r="D274">
            <v>7771435</v>
          </cell>
          <cell r="E274">
            <v>0</v>
          </cell>
          <cell r="F274">
            <v>39007</v>
          </cell>
          <cell r="G274">
            <v>7810442</v>
          </cell>
          <cell r="H274">
            <v>126000</v>
          </cell>
          <cell r="I274">
            <v>18</v>
          </cell>
          <cell r="J274">
            <v>0</v>
          </cell>
          <cell r="K274">
            <v>0</v>
          </cell>
          <cell r="L274">
            <v>7936442</v>
          </cell>
        </row>
        <row r="275">
          <cell r="B275" t="str">
            <v>SUSANVILLE</v>
          </cell>
          <cell r="C275" t="str">
            <v>CITY</v>
          </cell>
          <cell r="D275">
            <v>376762</v>
          </cell>
          <cell r="E275">
            <v>0</v>
          </cell>
          <cell r="F275">
            <v>8871650</v>
          </cell>
          <cell r="G275">
            <v>9248412</v>
          </cell>
          <cell r="H275">
            <v>7000</v>
          </cell>
          <cell r="I275">
            <v>1</v>
          </cell>
          <cell r="J275">
            <v>0</v>
          </cell>
          <cell r="K275">
            <v>0</v>
          </cell>
          <cell r="L275">
            <v>9255412</v>
          </cell>
        </row>
        <row r="276">
          <cell r="B276" t="str">
            <v>SUSANVILLE</v>
          </cell>
          <cell r="C276" t="str">
            <v>CITY</v>
          </cell>
          <cell r="D276">
            <v>210485150</v>
          </cell>
          <cell r="E276">
            <v>0</v>
          </cell>
          <cell r="F276">
            <v>0</v>
          </cell>
          <cell r="G276">
            <v>210485150</v>
          </cell>
          <cell r="H276">
            <v>4344669</v>
          </cell>
          <cell r="I276">
            <v>623</v>
          </cell>
          <cell r="J276">
            <v>7000</v>
          </cell>
          <cell r="K276">
            <v>1</v>
          </cell>
          <cell r="L276">
            <v>214836819</v>
          </cell>
        </row>
        <row r="277">
          <cell r="B277" t="str">
            <v>SUSANVILLE</v>
          </cell>
          <cell r="C277" t="str">
            <v>CITY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SUSANVILLE</v>
          </cell>
          <cell r="C278" t="str">
            <v>CITY</v>
          </cell>
          <cell r="D278">
            <v>2324026</v>
          </cell>
          <cell r="E278">
            <v>0</v>
          </cell>
          <cell r="F278">
            <v>0</v>
          </cell>
          <cell r="G278">
            <v>2324026</v>
          </cell>
          <cell r="H278">
            <v>7000</v>
          </cell>
          <cell r="I278">
            <v>1</v>
          </cell>
          <cell r="J278">
            <v>0</v>
          </cell>
          <cell r="K278">
            <v>0</v>
          </cell>
          <cell r="L278">
            <v>2331026</v>
          </cell>
        </row>
        <row r="279">
          <cell r="B279" t="str">
            <v>SUSANVILLE</v>
          </cell>
          <cell r="C279" t="str">
            <v>CITY</v>
          </cell>
          <cell r="D279">
            <v>14379084</v>
          </cell>
          <cell r="E279">
            <v>0</v>
          </cell>
          <cell r="F279">
            <v>318710</v>
          </cell>
          <cell r="G279">
            <v>14697794</v>
          </cell>
          <cell r="H279">
            <v>21000</v>
          </cell>
          <cell r="I279">
            <v>3</v>
          </cell>
          <cell r="J279">
            <v>0</v>
          </cell>
          <cell r="K279">
            <v>0</v>
          </cell>
          <cell r="L279">
            <v>14718794</v>
          </cell>
        </row>
        <row r="280">
          <cell r="B280" t="str">
            <v>SUSANVILLE</v>
          </cell>
          <cell r="C280" t="str">
            <v>CITY</v>
          </cell>
          <cell r="D280">
            <v>8651</v>
          </cell>
          <cell r="E280">
            <v>0</v>
          </cell>
          <cell r="F280">
            <v>0</v>
          </cell>
          <cell r="G280">
            <v>8651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8651</v>
          </cell>
        </row>
        <row r="281">
          <cell r="B281" t="str">
            <v>SUSANVILLE</v>
          </cell>
          <cell r="C281" t="str">
            <v>CITY</v>
          </cell>
          <cell r="D281">
            <v>304531</v>
          </cell>
          <cell r="E281">
            <v>0</v>
          </cell>
          <cell r="F281">
            <v>0</v>
          </cell>
          <cell r="G281">
            <v>304531</v>
          </cell>
          <cell r="H281">
            <v>7000</v>
          </cell>
          <cell r="I281">
            <v>1</v>
          </cell>
          <cell r="J281">
            <v>0</v>
          </cell>
          <cell r="K281">
            <v>0</v>
          </cell>
          <cell r="L281">
            <v>311531</v>
          </cell>
        </row>
        <row r="282">
          <cell r="B282" t="str">
            <v>Susanville City</v>
          </cell>
          <cell r="D282">
            <v>553097267</v>
          </cell>
          <cell r="E282">
            <v>41856</v>
          </cell>
          <cell r="F282">
            <v>21842156</v>
          </cell>
          <cell r="G282">
            <v>574981279</v>
          </cell>
          <cell r="H282">
            <v>10513069</v>
          </cell>
          <cell r="I282">
            <v>1505</v>
          </cell>
          <cell r="J282">
            <v>7000</v>
          </cell>
          <cell r="K282">
            <v>1</v>
          </cell>
          <cell r="L282">
            <v>585501348</v>
          </cell>
        </row>
        <row r="284">
          <cell r="B284" t="str">
            <v>SUSANVILLE</v>
          </cell>
          <cell r="C284" t="str">
            <v>SANITARY</v>
          </cell>
          <cell r="D284">
            <v>101644861</v>
          </cell>
          <cell r="E284">
            <v>0</v>
          </cell>
          <cell r="F284">
            <v>1981491</v>
          </cell>
          <cell r="G284">
            <v>103626352</v>
          </cell>
          <cell r="H284">
            <v>2571800</v>
          </cell>
          <cell r="I284">
            <v>368</v>
          </cell>
          <cell r="J284">
            <v>0</v>
          </cell>
          <cell r="K284">
            <v>0</v>
          </cell>
          <cell r="L284">
            <v>106198152</v>
          </cell>
        </row>
        <row r="285">
          <cell r="B285" t="str">
            <v>SUSANVILLE</v>
          </cell>
          <cell r="C285" t="str">
            <v>SANITARY</v>
          </cell>
          <cell r="D285">
            <v>5638124</v>
          </cell>
          <cell r="E285">
            <v>0</v>
          </cell>
          <cell r="F285">
            <v>6835</v>
          </cell>
          <cell r="G285">
            <v>5644959</v>
          </cell>
          <cell r="H285">
            <v>126000</v>
          </cell>
          <cell r="I285">
            <v>18</v>
          </cell>
          <cell r="J285">
            <v>0</v>
          </cell>
          <cell r="K285">
            <v>0</v>
          </cell>
          <cell r="L285">
            <v>5770959</v>
          </cell>
        </row>
        <row r="286">
          <cell r="B286" t="str">
            <v>SUSANVILLE</v>
          </cell>
          <cell r="C286" t="str">
            <v>SANITARY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 t="str">
            <v>SUSANVILLE</v>
          </cell>
          <cell r="C287" t="str">
            <v>SANITARY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 t="str">
            <v>SUSANVILLE</v>
          </cell>
          <cell r="C288" t="str">
            <v>SANITARY</v>
          </cell>
          <cell r="D288">
            <v>24078456</v>
          </cell>
          <cell r="E288">
            <v>0</v>
          </cell>
          <cell r="F288">
            <v>6263515</v>
          </cell>
          <cell r="G288">
            <v>30341971</v>
          </cell>
          <cell r="H288">
            <v>7000</v>
          </cell>
          <cell r="I288">
            <v>1</v>
          </cell>
          <cell r="J288">
            <v>0</v>
          </cell>
          <cell r="K288">
            <v>0</v>
          </cell>
          <cell r="L288">
            <v>30348971</v>
          </cell>
        </row>
        <row r="289">
          <cell r="B289" t="str">
            <v>SUSANVILLE</v>
          </cell>
          <cell r="C289" t="str">
            <v>SANITARY</v>
          </cell>
          <cell r="D289">
            <v>8771614</v>
          </cell>
          <cell r="E289">
            <v>0</v>
          </cell>
          <cell r="F289">
            <v>1391054</v>
          </cell>
          <cell r="G289">
            <v>10162668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10162668</v>
          </cell>
        </row>
        <row r="290">
          <cell r="B290" t="str">
            <v>SUSANVILLE</v>
          </cell>
          <cell r="C290" t="str">
            <v>SANITARY</v>
          </cell>
          <cell r="D290">
            <v>92018</v>
          </cell>
          <cell r="E290">
            <v>0</v>
          </cell>
          <cell r="F290">
            <v>0</v>
          </cell>
          <cell r="G290">
            <v>92018</v>
          </cell>
          <cell r="H290">
            <v>7000</v>
          </cell>
          <cell r="I290">
            <v>1</v>
          </cell>
          <cell r="J290">
            <v>0</v>
          </cell>
          <cell r="K290">
            <v>0</v>
          </cell>
          <cell r="L290">
            <v>99018</v>
          </cell>
        </row>
        <row r="291">
          <cell r="B291" t="str">
            <v>SUSANVILLE</v>
          </cell>
          <cell r="C291" t="str">
            <v>SANITARY</v>
          </cell>
          <cell r="D291">
            <v>923794</v>
          </cell>
          <cell r="E291">
            <v>0</v>
          </cell>
          <cell r="F291">
            <v>0</v>
          </cell>
          <cell r="G291">
            <v>923794</v>
          </cell>
          <cell r="H291">
            <v>7000</v>
          </cell>
          <cell r="I291">
            <v>1</v>
          </cell>
          <cell r="J291">
            <v>0</v>
          </cell>
          <cell r="K291">
            <v>0</v>
          </cell>
          <cell r="L291">
            <v>930794</v>
          </cell>
        </row>
        <row r="292">
          <cell r="B292" t="str">
            <v>SUSANVILLE</v>
          </cell>
          <cell r="C292" t="str">
            <v>SANITARY</v>
          </cell>
          <cell r="D292">
            <v>1320675</v>
          </cell>
          <cell r="E292">
            <v>0</v>
          </cell>
          <cell r="F292">
            <v>7452</v>
          </cell>
          <cell r="G292">
            <v>1328127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1328127</v>
          </cell>
        </row>
        <row r="293">
          <cell r="B293" t="str">
            <v>SUSANVILLE</v>
          </cell>
          <cell r="C293" t="str">
            <v>SANITARY</v>
          </cell>
          <cell r="D293">
            <v>1298253</v>
          </cell>
          <cell r="E293">
            <v>0</v>
          </cell>
          <cell r="F293">
            <v>113833</v>
          </cell>
          <cell r="G293">
            <v>1412086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1412086</v>
          </cell>
        </row>
        <row r="294">
          <cell r="B294" t="str">
            <v>SUSANVILLE</v>
          </cell>
          <cell r="C294" t="str">
            <v>SANITARY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 t="str">
            <v>SUSANVILLE</v>
          </cell>
          <cell r="C295" t="str">
            <v>SANITARY</v>
          </cell>
          <cell r="D295">
            <v>216458</v>
          </cell>
          <cell r="E295">
            <v>0</v>
          </cell>
          <cell r="F295">
            <v>32065</v>
          </cell>
          <cell r="G295">
            <v>248523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248523</v>
          </cell>
        </row>
        <row r="296">
          <cell r="B296" t="str">
            <v>SUSANVILLE</v>
          </cell>
          <cell r="C296" t="str">
            <v>SANITARY</v>
          </cell>
          <cell r="D296">
            <v>610577</v>
          </cell>
          <cell r="E296">
            <v>0</v>
          </cell>
          <cell r="F296">
            <v>53053</v>
          </cell>
          <cell r="G296">
            <v>663630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663630</v>
          </cell>
        </row>
        <row r="297">
          <cell r="B297" t="str">
            <v>SUSANVILLE</v>
          </cell>
          <cell r="C297" t="str">
            <v>SANITARY</v>
          </cell>
          <cell r="D297">
            <v>23174</v>
          </cell>
          <cell r="E297">
            <v>0</v>
          </cell>
          <cell r="F297">
            <v>0</v>
          </cell>
          <cell r="G297">
            <v>23174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23174</v>
          </cell>
        </row>
        <row r="298">
          <cell r="B298" t="str">
            <v>SUSANVILLE</v>
          </cell>
          <cell r="C298" t="str">
            <v>SANITARY</v>
          </cell>
          <cell r="D298">
            <v>32017281</v>
          </cell>
          <cell r="E298">
            <v>0</v>
          </cell>
          <cell r="F298">
            <v>164249</v>
          </cell>
          <cell r="G298">
            <v>32181530</v>
          </cell>
          <cell r="H298">
            <v>679000</v>
          </cell>
          <cell r="I298">
            <v>97</v>
          </cell>
          <cell r="J298">
            <v>0</v>
          </cell>
          <cell r="K298">
            <v>0</v>
          </cell>
          <cell r="L298">
            <v>32860530</v>
          </cell>
        </row>
        <row r="299">
          <cell r="B299" t="str">
            <v>SUSANVILLE</v>
          </cell>
          <cell r="C299" t="str">
            <v>SANITARY</v>
          </cell>
          <cell r="D299">
            <v>1745597</v>
          </cell>
          <cell r="E299">
            <v>0</v>
          </cell>
          <cell r="F299">
            <v>0</v>
          </cell>
          <cell r="G299">
            <v>1745597</v>
          </cell>
          <cell r="H299">
            <v>14000</v>
          </cell>
          <cell r="I299">
            <v>2</v>
          </cell>
          <cell r="J299">
            <v>0</v>
          </cell>
          <cell r="K299">
            <v>0</v>
          </cell>
          <cell r="L299">
            <v>1759597</v>
          </cell>
        </row>
        <row r="300">
          <cell r="B300" t="str">
            <v>SUSANVILLE</v>
          </cell>
          <cell r="C300" t="str">
            <v>SANITARY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B301" t="str">
            <v>SUSANVILLE</v>
          </cell>
          <cell r="C301" t="str">
            <v>SANITARY</v>
          </cell>
          <cell r="D301">
            <v>13266435</v>
          </cell>
          <cell r="E301">
            <v>0</v>
          </cell>
          <cell r="F301">
            <v>631115</v>
          </cell>
          <cell r="G301">
            <v>13897550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13897550</v>
          </cell>
        </row>
        <row r="302">
          <cell r="B302" t="str">
            <v>SUSANVILLE</v>
          </cell>
          <cell r="C302" t="str">
            <v>SANITARY</v>
          </cell>
          <cell r="D302">
            <v>5707276</v>
          </cell>
          <cell r="E302">
            <v>0</v>
          </cell>
          <cell r="F302">
            <v>48713</v>
          </cell>
          <cell r="G302">
            <v>5755989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5755989</v>
          </cell>
        </row>
        <row r="303">
          <cell r="B303" t="str">
            <v>SUSANVILLE</v>
          </cell>
          <cell r="C303" t="str">
            <v>SANITARY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 t="str">
            <v>SUSANVILLE</v>
          </cell>
          <cell r="C304" t="str">
            <v>SANITARY</v>
          </cell>
          <cell r="D304">
            <v>95137282</v>
          </cell>
          <cell r="E304">
            <v>0</v>
          </cell>
          <cell r="F304">
            <v>844894</v>
          </cell>
          <cell r="G304">
            <v>95982176</v>
          </cell>
          <cell r="H304">
            <v>2105600</v>
          </cell>
          <cell r="I304">
            <v>301</v>
          </cell>
          <cell r="J304">
            <v>0</v>
          </cell>
          <cell r="K304">
            <v>0</v>
          </cell>
          <cell r="L304">
            <v>98087776</v>
          </cell>
        </row>
        <row r="305">
          <cell r="B305" t="str">
            <v>SUSANVILLE</v>
          </cell>
          <cell r="C305" t="str">
            <v>SANITARY</v>
          </cell>
          <cell r="D305">
            <v>10928680</v>
          </cell>
          <cell r="E305">
            <v>0</v>
          </cell>
          <cell r="F305">
            <v>706092</v>
          </cell>
          <cell r="G305">
            <v>11634772</v>
          </cell>
          <cell r="H305">
            <v>84000</v>
          </cell>
          <cell r="I305">
            <v>12</v>
          </cell>
          <cell r="J305">
            <v>0</v>
          </cell>
          <cell r="K305">
            <v>0</v>
          </cell>
          <cell r="L305">
            <v>11718772</v>
          </cell>
        </row>
        <row r="306">
          <cell r="B306" t="str">
            <v>SUSANVILLE</v>
          </cell>
          <cell r="C306" t="str">
            <v>SANITARY</v>
          </cell>
          <cell r="D306">
            <v>4476226</v>
          </cell>
          <cell r="E306">
            <v>0</v>
          </cell>
          <cell r="F306">
            <v>47235</v>
          </cell>
          <cell r="G306">
            <v>4523461</v>
          </cell>
          <cell r="H306">
            <v>140000</v>
          </cell>
          <cell r="I306">
            <v>20</v>
          </cell>
          <cell r="J306">
            <v>0</v>
          </cell>
          <cell r="K306">
            <v>0</v>
          </cell>
          <cell r="L306">
            <v>4663461</v>
          </cell>
        </row>
        <row r="307">
          <cell r="B307" t="str">
            <v>SUSANVILLE</v>
          </cell>
          <cell r="C307" t="str">
            <v>SANITARY</v>
          </cell>
          <cell r="D307">
            <v>7771435</v>
          </cell>
          <cell r="E307">
            <v>0</v>
          </cell>
          <cell r="F307">
            <v>39007</v>
          </cell>
          <cell r="G307">
            <v>7810442</v>
          </cell>
          <cell r="H307">
            <v>126000</v>
          </cell>
          <cell r="I307">
            <v>18</v>
          </cell>
          <cell r="J307">
            <v>0</v>
          </cell>
          <cell r="K307">
            <v>0</v>
          </cell>
          <cell r="L307">
            <v>7936442</v>
          </cell>
        </row>
        <row r="308">
          <cell r="B308" t="str">
            <v>SUSANVILLE</v>
          </cell>
          <cell r="C308" t="str">
            <v>SANITARY</v>
          </cell>
          <cell r="D308">
            <v>376762</v>
          </cell>
          <cell r="E308">
            <v>0</v>
          </cell>
          <cell r="F308">
            <v>8871650</v>
          </cell>
          <cell r="G308">
            <v>9248412</v>
          </cell>
          <cell r="H308">
            <v>7000</v>
          </cell>
          <cell r="I308">
            <v>1</v>
          </cell>
          <cell r="J308">
            <v>0</v>
          </cell>
          <cell r="K308">
            <v>0</v>
          </cell>
          <cell r="L308">
            <v>9255412</v>
          </cell>
        </row>
        <row r="309">
          <cell r="B309" t="str">
            <v>SUSANVILLE</v>
          </cell>
          <cell r="C309" t="str">
            <v>SANITARY</v>
          </cell>
          <cell r="D309">
            <v>210485150</v>
          </cell>
          <cell r="E309">
            <v>0</v>
          </cell>
          <cell r="F309">
            <v>0</v>
          </cell>
          <cell r="G309">
            <v>210485150</v>
          </cell>
          <cell r="H309">
            <v>4344669</v>
          </cell>
          <cell r="I309">
            <v>623</v>
          </cell>
          <cell r="J309">
            <v>7000</v>
          </cell>
          <cell r="K309">
            <v>1</v>
          </cell>
          <cell r="L309">
            <v>214836819</v>
          </cell>
        </row>
        <row r="310">
          <cell r="B310" t="str">
            <v>SUSANVILLE</v>
          </cell>
          <cell r="C310" t="str">
            <v>SANITARY</v>
          </cell>
          <cell r="D310">
            <v>14379084</v>
          </cell>
          <cell r="E310">
            <v>0</v>
          </cell>
          <cell r="F310">
            <v>318710</v>
          </cell>
          <cell r="G310">
            <v>14697794</v>
          </cell>
          <cell r="H310">
            <v>21000</v>
          </cell>
          <cell r="I310">
            <v>3</v>
          </cell>
          <cell r="J310">
            <v>0</v>
          </cell>
          <cell r="K310">
            <v>0</v>
          </cell>
          <cell r="L310">
            <v>14718794</v>
          </cell>
        </row>
        <row r="311">
          <cell r="B311" t="str">
            <v>SUSANVILLE</v>
          </cell>
          <cell r="C311" t="str">
            <v>SANITARY</v>
          </cell>
          <cell r="D311">
            <v>8651</v>
          </cell>
          <cell r="E311">
            <v>0</v>
          </cell>
          <cell r="F311">
            <v>0</v>
          </cell>
          <cell r="G311">
            <v>8651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8651</v>
          </cell>
        </row>
        <row r="312">
          <cell r="B312" t="str">
            <v>SUSANVILLE</v>
          </cell>
          <cell r="C312" t="str">
            <v>SANITARY</v>
          </cell>
          <cell r="D312">
            <v>304531</v>
          </cell>
          <cell r="E312">
            <v>0</v>
          </cell>
          <cell r="F312">
            <v>0</v>
          </cell>
          <cell r="G312">
            <v>304531</v>
          </cell>
          <cell r="H312">
            <v>7000</v>
          </cell>
          <cell r="I312">
            <v>1</v>
          </cell>
          <cell r="J312">
            <v>0</v>
          </cell>
          <cell r="K312">
            <v>0</v>
          </cell>
          <cell r="L312">
            <v>311531</v>
          </cell>
        </row>
        <row r="313">
          <cell r="B313" t="str">
            <v>SUSANVILLE</v>
          </cell>
          <cell r="C313" t="str">
            <v>SANITARY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B314" t="str">
            <v>SUSANVILLE</v>
          </cell>
          <cell r="C314" t="str">
            <v>SANITARY</v>
          </cell>
          <cell r="D314">
            <v>309021</v>
          </cell>
          <cell r="E314">
            <v>0</v>
          </cell>
          <cell r="F314">
            <v>0</v>
          </cell>
          <cell r="G314">
            <v>309021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309021</v>
          </cell>
        </row>
        <row r="315">
          <cell r="B315" t="str">
            <v>SUSANVILLE</v>
          </cell>
          <cell r="C315" t="str">
            <v>SANITARY</v>
          </cell>
          <cell r="D315">
            <v>3838990</v>
          </cell>
          <cell r="E315">
            <v>0</v>
          </cell>
          <cell r="F315">
            <v>27785</v>
          </cell>
          <cell r="G315">
            <v>3866775</v>
          </cell>
          <cell r="H315">
            <v>203000</v>
          </cell>
          <cell r="I315">
            <v>29</v>
          </cell>
          <cell r="J315">
            <v>0</v>
          </cell>
          <cell r="K315">
            <v>0</v>
          </cell>
          <cell r="L315">
            <v>4069775</v>
          </cell>
        </row>
        <row r="316">
          <cell r="B316" t="str">
            <v>SUSANVILLE</v>
          </cell>
          <cell r="C316" t="str">
            <v>SANITARY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B317" t="str">
            <v>Susanville Sanitary</v>
          </cell>
          <cell r="D317">
            <v>545370405</v>
          </cell>
          <cell r="E317">
            <v>0</v>
          </cell>
          <cell r="F317">
            <v>21548748</v>
          </cell>
          <cell r="G317">
            <v>566919153</v>
          </cell>
          <cell r="H317">
            <v>10450069</v>
          </cell>
          <cell r="I317">
            <v>1496</v>
          </cell>
          <cell r="J317">
            <v>7000</v>
          </cell>
          <cell r="K317">
            <v>1</v>
          </cell>
          <cell r="L317">
            <v>577376222</v>
          </cell>
        </row>
        <row r="319">
          <cell r="B319" t="str">
            <v>SUSANVILLE</v>
          </cell>
          <cell r="C319" t="str">
            <v>LIBRARY</v>
          </cell>
          <cell r="D319">
            <v>101644861</v>
          </cell>
          <cell r="E319">
            <v>0</v>
          </cell>
          <cell r="F319">
            <v>1981491</v>
          </cell>
          <cell r="G319">
            <v>103626352</v>
          </cell>
          <cell r="H319">
            <v>2571800</v>
          </cell>
          <cell r="I319">
            <v>368</v>
          </cell>
          <cell r="J319">
            <v>0</v>
          </cell>
          <cell r="K319">
            <v>0</v>
          </cell>
          <cell r="L319">
            <v>106198152</v>
          </cell>
        </row>
        <row r="320">
          <cell r="B320" t="str">
            <v>SUSANVILLE</v>
          </cell>
          <cell r="C320" t="str">
            <v>LIBRARY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B321" t="str">
            <v>SUSANVILLE</v>
          </cell>
          <cell r="C321" t="str">
            <v>LIBRARY</v>
          </cell>
          <cell r="D321">
            <v>5638124</v>
          </cell>
          <cell r="E321">
            <v>0</v>
          </cell>
          <cell r="F321">
            <v>6835</v>
          </cell>
          <cell r="G321">
            <v>5644959</v>
          </cell>
          <cell r="H321">
            <v>126000</v>
          </cell>
          <cell r="I321">
            <v>18</v>
          </cell>
          <cell r="J321">
            <v>0</v>
          </cell>
          <cell r="K321">
            <v>0</v>
          </cell>
          <cell r="L321">
            <v>5770959</v>
          </cell>
        </row>
        <row r="322">
          <cell r="B322" t="str">
            <v>SUSANVILLE</v>
          </cell>
          <cell r="C322" t="str">
            <v>LIBRARY</v>
          </cell>
          <cell r="D322">
            <v>10633</v>
          </cell>
          <cell r="E322">
            <v>0</v>
          </cell>
          <cell r="F322">
            <v>0</v>
          </cell>
          <cell r="G322">
            <v>10633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10633</v>
          </cell>
        </row>
        <row r="323">
          <cell r="B323" t="str">
            <v>SUSANVILLE</v>
          </cell>
          <cell r="C323" t="str">
            <v>LIBRARY</v>
          </cell>
          <cell r="D323">
            <v>1690738</v>
          </cell>
          <cell r="E323">
            <v>41856</v>
          </cell>
          <cell r="F323">
            <v>309711</v>
          </cell>
          <cell r="G323">
            <v>2042305</v>
          </cell>
          <cell r="H323">
            <v>21000</v>
          </cell>
          <cell r="I323">
            <v>3</v>
          </cell>
          <cell r="J323">
            <v>0</v>
          </cell>
          <cell r="K323">
            <v>0</v>
          </cell>
          <cell r="L323">
            <v>2063305</v>
          </cell>
        </row>
        <row r="324">
          <cell r="B324" t="str">
            <v>SUSANVILLE</v>
          </cell>
          <cell r="C324" t="str">
            <v>LIBRARY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B325" t="str">
            <v>SUSANVILLE</v>
          </cell>
          <cell r="C325" t="str">
            <v>LIBRARY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 t="str">
            <v>SUSANVILLE</v>
          </cell>
          <cell r="C326" t="str">
            <v>LIBRARY</v>
          </cell>
          <cell r="D326">
            <v>24078456</v>
          </cell>
          <cell r="E326">
            <v>0</v>
          </cell>
          <cell r="F326">
            <v>6263515</v>
          </cell>
          <cell r="G326">
            <v>30341971</v>
          </cell>
          <cell r="H326">
            <v>7000</v>
          </cell>
          <cell r="I326">
            <v>1</v>
          </cell>
          <cell r="J326">
            <v>0</v>
          </cell>
          <cell r="K326">
            <v>0</v>
          </cell>
          <cell r="L326">
            <v>30348971</v>
          </cell>
        </row>
        <row r="327">
          <cell r="B327" t="str">
            <v>SUSANVILLE</v>
          </cell>
          <cell r="C327" t="str">
            <v>LIBRARY</v>
          </cell>
          <cell r="D327">
            <v>8771614</v>
          </cell>
          <cell r="E327">
            <v>0</v>
          </cell>
          <cell r="F327">
            <v>1391054</v>
          </cell>
          <cell r="G327">
            <v>10162668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10162668</v>
          </cell>
        </row>
        <row r="328">
          <cell r="B328" t="str">
            <v>SUSANVILLE</v>
          </cell>
          <cell r="C328" t="str">
            <v>LIBRARY</v>
          </cell>
          <cell r="D328">
            <v>3133208</v>
          </cell>
          <cell r="E328">
            <v>0</v>
          </cell>
          <cell r="F328">
            <v>11482</v>
          </cell>
          <cell r="G328">
            <v>3144690</v>
          </cell>
          <cell r="H328">
            <v>112000</v>
          </cell>
          <cell r="I328">
            <v>16</v>
          </cell>
          <cell r="J328">
            <v>0</v>
          </cell>
          <cell r="K328">
            <v>0</v>
          </cell>
          <cell r="L328">
            <v>3256690</v>
          </cell>
        </row>
        <row r="329">
          <cell r="B329" t="str">
            <v>SUSANVILLE</v>
          </cell>
          <cell r="C329" t="str">
            <v>LIBRARY</v>
          </cell>
          <cell r="D329">
            <v>4716268</v>
          </cell>
          <cell r="E329">
            <v>0</v>
          </cell>
          <cell r="F329">
            <v>0</v>
          </cell>
          <cell r="G329">
            <v>4716268</v>
          </cell>
          <cell r="H329">
            <v>126000</v>
          </cell>
          <cell r="I329">
            <v>18</v>
          </cell>
          <cell r="J329">
            <v>0</v>
          </cell>
          <cell r="K329">
            <v>0</v>
          </cell>
          <cell r="L329">
            <v>4842268</v>
          </cell>
        </row>
        <row r="330">
          <cell r="B330" t="str">
            <v>SUSANVILLE</v>
          </cell>
          <cell r="C330" t="str">
            <v>LIBRARY</v>
          </cell>
          <cell r="D330">
            <v>92018</v>
          </cell>
          <cell r="E330">
            <v>0</v>
          </cell>
          <cell r="F330">
            <v>0</v>
          </cell>
          <cell r="G330">
            <v>92018</v>
          </cell>
          <cell r="H330">
            <v>7000</v>
          </cell>
          <cell r="I330">
            <v>1</v>
          </cell>
          <cell r="J330">
            <v>0</v>
          </cell>
          <cell r="K330">
            <v>0</v>
          </cell>
          <cell r="L330">
            <v>99018</v>
          </cell>
        </row>
        <row r="331">
          <cell r="B331" t="str">
            <v>SUSANVILLE</v>
          </cell>
          <cell r="C331" t="str">
            <v>LIBRARY</v>
          </cell>
          <cell r="D331">
            <v>923794</v>
          </cell>
          <cell r="E331">
            <v>0</v>
          </cell>
          <cell r="F331">
            <v>0</v>
          </cell>
          <cell r="G331">
            <v>923794</v>
          </cell>
          <cell r="H331">
            <v>7000</v>
          </cell>
          <cell r="I331">
            <v>1</v>
          </cell>
          <cell r="J331">
            <v>0</v>
          </cell>
          <cell r="K331">
            <v>0</v>
          </cell>
          <cell r="L331">
            <v>930794</v>
          </cell>
        </row>
        <row r="332">
          <cell r="B332" t="str">
            <v>SUSANVILLE</v>
          </cell>
          <cell r="C332" t="str">
            <v>LIBRARY</v>
          </cell>
          <cell r="D332">
            <v>1320675</v>
          </cell>
          <cell r="E332">
            <v>0</v>
          </cell>
          <cell r="F332">
            <v>7452</v>
          </cell>
          <cell r="G332">
            <v>1328127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1328127</v>
          </cell>
        </row>
        <row r="333">
          <cell r="B333" t="str">
            <v>SUSANVILLE</v>
          </cell>
          <cell r="C333" t="str">
            <v>LIBRARY</v>
          </cell>
          <cell r="D333">
            <v>1298253</v>
          </cell>
          <cell r="E333">
            <v>0</v>
          </cell>
          <cell r="F333">
            <v>113833</v>
          </cell>
          <cell r="G333">
            <v>1412086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1412086</v>
          </cell>
        </row>
        <row r="334">
          <cell r="B334" t="str">
            <v>SUSANVILLE</v>
          </cell>
          <cell r="C334" t="str">
            <v>LIBRARY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B335" t="str">
            <v>SUSANVILLE</v>
          </cell>
          <cell r="C335" t="str">
            <v>LIBRARY</v>
          </cell>
          <cell r="D335">
            <v>216458</v>
          </cell>
          <cell r="E335">
            <v>0</v>
          </cell>
          <cell r="F335">
            <v>32065</v>
          </cell>
          <cell r="G335">
            <v>248523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248523</v>
          </cell>
        </row>
        <row r="336">
          <cell r="B336" t="str">
            <v>SUSANVILLE</v>
          </cell>
          <cell r="C336" t="str">
            <v>LIBRARY</v>
          </cell>
          <cell r="D336">
            <v>610577</v>
          </cell>
          <cell r="E336">
            <v>0</v>
          </cell>
          <cell r="F336">
            <v>53053</v>
          </cell>
          <cell r="G336">
            <v>663630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663630</v>
          </cell>
        </row>
        <row r="337">
          <cell r="B337" t="str">
            <v>SUSANVILLE</v>
          </cell>
          <cell r="C337" t="str">
            <v>LIBRARY</v>
          </cell>
          <cell r="D337">
            <v>23174</v>
          </cell>
          <cell r="E337">
            <v>0</v>
          </cell>
          <cell r="F337">
            <v>0</v>
          </cell>
          <cell r="G337">
            <v>23174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23174</v>
          </cell>
        </row>
        <row r="338">
          <cell r="B338" t="str">
            <v>SUSANVILLE</v>
          </cell>
          <cell r="C338" t="str">
            <v>LIBRARY</v>
          </cell>
          <cell r="D338">
            <v>32017281</v>
          </cell>
          <cell r="E338">
            <v>0</v>
          </cell>
          <cell r="F338">
            <v>164249</v>
          </cell>
          <cell r="G338">
            <v>32181530</v>
          </cell>
          <cell r="H338">
            <v>679000</v>
          </cell>
          <cell r="I338">
            <v>97</v>
          </cell>
          <cell r="J338">
            <v>0</v>
          </cell>
          <cell r="K338">
            <v>0</v>
          </cell>
          <cell r="L338">
            <v>32860530</v>
          </cell>
        </row>
        <row r="339">
          <cell r="B339" t="str">
            <v>SUSANVILLE</v>
          </cell>
          <cell r="C339" t="str">
            <v>LIBRARY</v>
          </cell>
          <cell r="D339">
            <v>1745597</v>
          </cell>
          <cell r="E339">
            <v>0</v>
          </cell>
          <cell r="F339">
            <v>0</v>
          </cell>
          <cell r="G339">
            <v>1745597</v>
          </cell>
          <cell r="H339">
            <v>14000</v>
          </cell>
          <cell r="I339">
            <v>2</v>
          </cell>
          <cell r="J339">
            <v>0</v>
          </cell>
          <cell r="K339">
            <v>0</v>
          </cell>
          <cell r="L339">
            <v>1759597</v>
          </cell>
        </row>
        <row r="340">
          <cell r="B340" t="str">
            <v>SUSANVILLE</v>
          </cell>
          <cell r="C340" t="str">
            <v>LIBRARY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B341" t="str">
            <v>SUSANVILLE</v>
          </cell>
          <cell r="C341" t="str">
            <v>LIBRARY</v>
          </cell>
          <cell r="D341">
            <v>13266435</v>
          </cell>
          <cell r="E341">
            <v>0</v>
          </cell>
          <cell r="F341">
            <v>631115</v>
          </cell>
          <cell r="G341">
            <v>13897550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13897550</v>
          </cell>
        </row>
        <row r="342">
          <cell r="B342" t="str">
            <v>SUSANVILLE</v>
          </cell>
          <cell r="C342" t="str">
            <v>LIBRARY</v>
          </cell>
          <cell r="D342">
            <v>5707276</v>
          </cell>
          <cell r="E342">
            <v>0</v>
          </cell>
          <cell r="F342">
            <v>48713</v>
          </cell>
          <cell r="G342">
            <v>5755989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5755989</v>
          </cell>
        </row>
        <row r="343">
          <cell r="B343" t="str">
            <v>SUSANVILLE</v>
          </cell>
          <cell r="C343" t="str">
            <v>LIBRARY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 t="str">
            <v>SUSANVILLE</v>
          </cell>
          <cell r="C344" t="str">
            <v>LIBRARY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B345" t="str">
            <v>SUSANVILLE</v>
          </cell>
          <cell r="C345" t="str">
            <v>LIBRARY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 t="str">
            <v>SUSANVILLE</v>
          </cell>
          <cell r="C346" t="str">
            <v>LIBRARY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B347" t="str">
            <v>SUSANVILLE</v>
          </cell>
          <cell r="C347" t="str">
            <v>LIBRARY</v>
          </cell>
          <cell r="D347">
            <v>95137282</v>
          </cell>
          <cell r="E347">
            <v>0</v>
          </cell>
          <cell r="F347">
            <v>844894</v>
          </cell>
          <cell r="G347">
            <v>95982176</v>
          </cell>
          <cell r="H347">
            <v>2105600</v>
          </cell>
          <cell r="I347">
            <v>301</v>
          </cell>
          <cell r="J347">
            <v>0</v>
          </cell>
          <cell r="K347">
            <v>0</v>
          </cell>
          <cell r="L347">
            <v>98087776</v>
          </cell>
        </row>
        <row r="348">
          <cell r="B348" t="str">
            <v>SUSANVILLE</v>
          </cell>
          <cell r="C348" t="str">
            <v>LIBRARY</v>
          </cell>
          <cell r="D348">
            <v>10928680</v>
          </cell>
          <cell r="E348">
            <v>0</v>
          </cell>
          <cell r="F348">
            <v>706092</v>
          </cell>
          <cell r="G348">
            <v>11634772</v>
          </cell>
          <cell r="H348">
            <v>84000</v>
          </cell>
          <cell r="I348">
            <v>12</v>
          </cell>
          <cell r="J348">
            <v>0</v>
          </cell>
          <cell r="K348">
            <v>0</v>
          </cell>
          <cell r="L348">
            <v>11718772</v>
          </cell>
        </row>
        <row r="349">
          <cell r="B349" t="str">
            <v>SUSANVILLE</v>
          </cell>
          <cell r="C349" t="str">
            <v>LIBRARY</v>
          </cell>
          <cell r="D349">
            <v>4476226</v>
          </cell>
          <cell r="E349">
            <v>0</v>
          </cell>
          <cell r="F349">
            <v>47235</v>
          </cell>
          <cell r="G349">
            <v>4523461</v>
          </cell>
          <cell r="H349">
            <v>140000</v>
          </cell>
          <cell r="I349">
            <v>20</v>
          </cell>
          <cell r="J349">
            <v>0</v>
          </cell>
          <cell r="K349">
            <v>0</v>
          </cell>
          <cell r="L349">
            <v>4663461</v>
          </cell>
        </row>
        <row r="350">
          <cell r="B350" t="str">
            <v>SUSANVILLE</v>
          </cell>
          <cell r="C350" t="str">
            <v>LIBRARY</v>
          </cell>
          <cell r="D350">
            <v>7771435</v>
          </cell>
          <cell r="E350">
            <v>0</v>
          </cell>
          <cell r="F350">
            <v>39007</v>
          </cell>
          <cell r="G350">
            <v>7810442</v>
          </cell>
          <cell r="H350">
            <v>126000</v>
          </cell>
          <cell r="I350">
            <v>18</v>
          </cell>
          <cell r="J350">
            <v>0</v>
          </cell>
          <cell r="K350">
            <v>0</v>
          </cell>
          <cell r="L350">
            <v>7936442</v>
          </cell>
        </row>
        <row r="351">
          <cell r="B351" t="str">
            <v>SUSANVILLE</v>
          </cell>
          <cell r="C351" t="str">
            <v>LIBRARY</v>
          </cell>
          <cell r="D351">
            <v>376762</v>
          </cell>
          <cell r="E351">
            <v>0</v>
          </cell>
          <cell r="F351">
            <v>8871650</v>
          </cell>
          <cell r="G351">
            <v>9248412</v>
          </cell>
          <cell r="H351">
            <v>7000</v>
          </cell>
          <cell r="I351">
            <v>1</v>
          </cell>
          <cell r="J351">
            <v>0</v>
          </cell>
          <cell r="K351">
            <v>0</v>
          </cell>
          <cell r="L351">
            <v>9255412</v>
          </cell>
        </row>
        <row r="352">
          <cell r="B352" t="str">
            <v>SUSANVILLE</v>
          </cell>
          <cell r="C352" t="str">
            <v>LIBRARY</v>
          </cell>
          <cell r="D352">
            <v>210485150</v>
          </cell>
          <cell r="E352">
            <v>0</v>
          </cell>
          <cell r="F352">
            <v>0</v>
          </cell>
          <cell r="G352">
            <v>210485150</v>
          </cell>
          <cell r="H352">
            <v>4344669</v>
          </cell>
          <cell r="I352">
            <v>623</v>
          </cell>
          <cell r="J352">
            <v>7000</v>
          </cell>
          <cell r="K352">
            <v>1</v>
          </cell>
          <cell r="L352">
            <v>214836819</v>
          </cell>
        </row>
        <row r="353">
          <cell r="B353" t="str">
            <v>SUSANVILLE</v>
          </cell>
          <cell r="C353" t="str">
            <v>LIBRARY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 t="str">
            <v>SUSANVILLE</v>
          </cell>
          <cell r="C354" t="str">
            <v>LIBRARY</v>
          </cell>
          <cell r="D354">
            <v>2324026</v>
          </cell>
          <cell r="E354">
            <v>0</v>
          </cell>
          <cell r="F354">
            <v>0</v>
          </cell>
          <cell r="G354">
            <v>2324026</v>
          </cell>
          <cell r="H354">
            <v>7000</v>
          </cell>
          <cell r="I354">
            <v>1</v>
          </cell>
          <cell r="J354">
            <v>0</v>
          </cell>
          <cell r="K354">
            <v>0</v>
          </cell>
          <cell r="L354">
            <v>2331026</v>
          </cell>
        </row>
        <row r="355">
          <cell r="B355" t="str">
            <v>SUSANVILLE</v>
          </cell>
          <cell r="C355" t="str">
            <v>LIBRARY</v>
          </cell>
          <cell r="D355">
            <v>14379084</v>
          </cell>
          <cell r="E355">
            <v>0</v>
          </cell>
          <cell r="F355">
            <v>318710</v>
          </cell>
          <cell r="G355">
            <v>14697794</v>
          </cell>
          <cell r="H355">
            <v>21000</v>
          </cell>
          <cell r="I355">
            <v>3</v>
          </cell>
          <cell r="J355">
            <v>0</v>
          </cell>
          <cell r="K355">
            <v>0</v>
          </cell>
          <cell r="L355">
            <v>14718794</v>
          </cell>
        </row>
        <row r="356">
          <cell r="B356" t="str">
            <v>SUSANVILLE</v>
          </cell>
          <cell r="C356" t="str">
            <v>LIBRARY</v>
          </cell>
          <cell r="D356">
            <v>8651</v>
          </cell>
          <cell r="E356">
            <v>0</v>
          </cell>
          <cell r="F356">
            <v>0</v>
          </cell>
          <cell r="G356">
            <v>8651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8651</v>
          </cell>
        </row>
        <row r="357">
          <cell r="B357" t="str">
            <v>SUSANVILLE</v>
          </cell>
          <cell r="C357" t="str">
            <v>LIBRARY</v>
          </cell>
          <cell r="D357">
            <v>304531</v>
          </cell>
          <cell r="E357">
            <v>0</v>
          </cell>
          <cell r="F357">
            <v>0</v>
          </cell>
          <cell r="G357">
            <v>304531</v>
          </cell>
          <cell r="H357">
            <v>7000</v>
          </cell>
          <cell r="I357">
            <v>1</v>
          </cell>
          <cell r="J357">
            <v>0</v>
          </cell>
          <cell r="K357">
            <v>0</v>
          </cell>
          <cell r="L357">
            <v>311531</v>
          </cell>
        </row>
        <row r="358">
          <cell r="B358" t="str">
            <v>SUSANVILLE</v>
          </cell>
          <cell r="C358" t="str">
            <v>LIBRARY</v>
          </cell>
          <cell r="D358">
            <v>5424987</v>
          </cell>
          <cell r="E358">
            <v>0</v>
          </cell>
          <cell r="F358">
            <v>3294536</v>
          </cell>
          <cell r="G358">
            <v>8719523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8719523</v>
          </cell>
        </row>
        <row r="359">
          <cell r="B359" t="str">
            <v>SUSANVILLE</v>
          </cell>
          <cell r="C359" t="str">
            <v>LIBRARY</v>
          </cell>
          <cell r="D359">
            <v>4048735</v>
          </cell>
          <cell r="E359">
            <v>0</v>
          </cell>
          <cell r="F359">
            <v>9340</v>
          </cell>
          <cell r="G359">
            <v>4058075</v>
          </cell>
          <cell r="H359">
            <v>14000</v>
          </cell>
          <cell r="I359">
            <v>2</v>
          </cell>
          <cell r="J359">
            <v>0</v>
          </cell>
          <cell r="K359">
            <v>0</v>
          </cell>
          <cell r="L359">
            <v>4072075</v>
          </cell>
        </row>
        <row r="360">
          <cell r="B360" t="str">
            <v>SUSANVILLE</v>
          </cell>
          <cell r="C360" t="str">
            <v>LIBRARY</v>
          </cell>
          <cell r="D360">
            <v>5014450</v>
          </cell>
          <cell r="E360">
            <v>0</v>
          </cell>
          <cell r="F360">
            <v>341931</v>
          </cell>
          <cell r="G360">
            <v>5356381</v>
          </cell>
          <cell r="H360">
            <v>263774</v>
          </cell>
          <cell r="I360">
            <v>38</v>
          </cell>
          <cell r="J360">
            <v>0</v>
          </cell>
          <cell r="K360">
            <v>0</v>
          </cell>
          <cell r="L360">
            <v>5620155</v>
          </cell>
        </row>
        <row r="361">
          <cell r="B361" t="str">
            <v>SUSANVILLE</v>
          </cell>
          <cell r="C361" t="str">
            <v>LIBRARY</v>
          </cell>
          <cell r="D361">
            <v>9643596</v>
          </cell>
          <cell r="E361">
            <v>17978</v>
          </cell>
          <cell r="F361">
            <v>273230</v>
          </cell>
          <cell r="G361">
            <v>9934804</v>
          </cell>
          <cell r="H361">
            <v>98000</v>
          </cell>
          <cell r="I361">
            <v>14</v>
          </cell>
          <cell r="J361">
            <v>0</v>
          </cell>
          <cell r="K361">
            <v>0</v>
          </cell>
          <cell r="L361">
            <v>10032804</v>
          </cell>
        </row>
        <row r="362">
          <cell r="B362" t="str">
            <v>SUSANVILLE</v>
          </cell>
          <cell r="C362" t="str">
            <v>LIBRARY</v>
          </cell>
          <cell r="D362">
            <v>1548825</v>
          </cell>
          <cell r="E362">
            <v>0</v>
          </cell>
          <cell r="F362">
            <v>12402810</v>
          </cell>
          <cell r="G362">
            <v>13951635</v>
          </cell>
          <cell r="H362">
            <v>7000</v>
          </cell>
          <cell r="I362">
            <v>1</v>
          </cell>
          <cell r="J362">
            <v>0</v>
          </cell>
          <cell r="K362">
            <v>0</v>
          </cell>
          <cell r="L362">
            <v>13958635</v>
          </cell>
        </row>
        <row r="363">
          <cell r="B363" t="str">
            <v>SUSANVILLE</v>
          </cell>
          <cell r="C363" t="str">
            <v>LIBRARY</v>
          </cell>
          <cell r="D363">
            <v>3498946</v>
          </cell>
          <cell r="E363">
            <v>0</v>
          </cell>
          <cell r="F363">
            <v>134629</v>
          </cell>
          <cell r="G363">
            <v>3633575</v>
          </cell>
          <cell r="H363">
            <v>136396</v>
          </cell>
          <cell r="I363">
            <v>20</v>
          </cell>
          <cell r="J363">
            <v>0</v>
          </cell>
          <cell r="K363">
            <v>0</v>
          </cell>
          <cell r="L363">
            <v>3769971</v>
          </cell>
        </row>
        <row r="364">
          <cell r="B364" t="str">
            <v>SUSANVILLE</v>
          </cell>
          <cell r="C364" t="str">
            <v>LIBRARY</v>
          </cell>
          <cell r="D364">
            <v>812429</v>
          </cell>
          <cell r="E364">
            <v>0</v>
          </cell>
          <cell r="F364">
            <v>0</v>
          </cell>
          <cell r="G364">
            <v>812429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812429</v>
          </cell>
        </row>
        <row r="365">
          <cell r="B365" t="str">
            <v>SUSANVILLE</v>
          </cell>
          <cell r="C365" t="str">
            <v>LIBRARY</v>
          </cell>
          <cell r="D365">
            <v>36205594</v>
          </cell>
          <cell r="E365">
            <v>8696</v>
          </cell>
          <cell r="F365">
            <v>7850700</v>
          </cell>
          <cell r="G365">
            <v>44064990</v>
          </cell>
          <cell r="H365">
            <v>315000</v>
          </cell>
          <cell r="I365">
            <v>45</v>
          </cell>
          <cell r="J365">
            <v>0</v>
          </cell>
          <cell r="K365">
            <v>0</v>
          </cell>
          <cell r="L365">
            <v>44379990</v>
          </cell>
        </row>
        <row r="366">
          <cell r="B366" t="str">
            <v>SUSANVILLE</v>
          </cell>
          <cell r="C366" t="str">
            <v>LIBRARY</v>
          </cell>
          <cell r="D366">
            <v>64931</v>
          </cell>
          <cell r="E366">
            <v>0</v>
          </cell>
          <cell r="F366">
            <v>0</v>
          </cell>
          <cell r="G366">
            <v>64931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64931</v>
          </cell>
        </row>
        <row r="367">
          <cell r="B367" t="str">
            <v>SUSANVILLE</v>
          </cell>
          <cell r="C367" t="str">
            <v>LIBRARY</v>
          </cell>
          <cell r="D367">
            <v>77868</v>
          </cell>
          <cell r="E367">
            <v>0</v>
          </cell>
          <cell r="F367">
            <v>0</v>
          </cell>
          <cell r="G367">
            <v>77868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77868</v>
          </cell>
        </row>
        <row r="368">
          <cell r="B368" t="str">
            <v>SUSANVILLE</v>
          </cell>
          <cell r="C368" t="str">
            <v>LIBRARY</v>
          </cell>
          <cell r="D368">
            <v>242224</v>
          </cell>
          <cell r="E368">
            <v>0</v>
          </cell>
          <cell r="F368">
            <v>8840</v>
          </cell>
          <cell r="G368">
            <v>251064</v>
          </cell>
          <cell r="H368">
            <v>7000</v>
          </cell>
          <cell r="I368">
            <v>1</v>
          </cell>
          <cell r="J368">
            <v>0</v>
          </cell>
          <cell r="K368">
            <v>0</v>
          </cell>
          <cell r="L368">
            <v>258064</v>
          </cell>
        </row>
        <row r="369">
          <cell r="B369" t="str">
            <v>SUSANVILLE</v>
          </cell>
          <cell r="C369" t="str">
            <v>LIBRARY</v>
          </cell>
          <cell r="D369">
            <v>2236037</v>
          </cell>
          <cell r="E369">
            <v>0</v>
          </cell>
          <cell r="F369">
            <v>0</v>
          </cell>
          <cell r="G369">
            <v>2236037</v>
          </cell>
          <cell r="H369">
            <v>7000</v>
          </cell>
          <cell r="I369">
            <v>1</v>
          </cell>
          <cell r="J369">
            <v>0</v>
          </cell>
          <cell r="K369">
            <v>0</v>
          </cell>
          <cell r="L369">
            <v>2243037</v>
          </cell>
        </row>
        <row r="370">
          <cell r="B370" t="str">
            <v>SUSANVILLE</v>
          </cell>
          <cell r="C370" t="str">
            <v>LIBRARY</v>
          </cell>
          <cell r="D370">
            <v>15927177</v>
          </cell>
          <cell r="E370">
            <v>0</v>
          </cell>
          <cell r="F370">
            <v>740457</v>
          </cell>
          <cell r="G370">
            <v>16667634</v>
          </cell>
          <cell r="H370">
            <v>7000</v>
          </cell>
          <cell r="I370">
            <v>1</v>
          </cell>
          <cell r="J370">
            <v>0</v>
          </cell>
          <cell r="K370">
            <v>0</v>
          </cell>
          <cell r="L370">
            <v>16674634</v>
          </cell>
        </row>
        <row r="371">
          <cell r="B371" t="str">
            <v>SUSANVILLE</v>
          </cell>
          <cell r="C371" t="str">
            <v>LIBRARY</v>
          </cell>
          <cell r="D371">
            <v>1530819</v>
          </cell>
          <cell r="E371">
            <v>0</v>
          </cell>
          <cell r="F371">
            <v>14706</v>
          </cell>
          <cell r="G371">
            <v>1545525</v>
          </cell>
          <cell r="H371">
            <v>21000</v>
          </cell>
          <cell r="I371">
            <v>3</v>
          </cell>
          <cell r="J371">
            <v>0</v>
          </cell>
          <cell r="K371">
            <v>0</v>
          </cell>
          <cell r="L371">
            <v>1566525</v>
          </cell>
        </row>
        <row r="372">
          <cell r="B372" t="str">
            <v>SUSANVILLE</v>
          </cell>
          <cell r="C372" t="str">
            <v>LIBRARY</v>
          </cell>
          <cell r="D372">
            <v>18452098</v>
          </cell>
          <cell r="E372">
            <v>0</v>
          </cell>
          <cell r="F372">
            <v>1059042</v>
          </cell>
          <cell r="G372">
            <v>19511140</v>
          </cell>
          <cell r="H372">
            <v>278600</v>
          </cell>
          <cell r="I372">
            <v>40</v>
          </cell>
          <cell r="J372">
            <v>0</v>
          </cell>
          <cell r="K372">
            <v>0</v>
          </cell>
          <cell r="L372">
            <v>19789740</v>
          </cell>
        </row>
        <row r="373">
          <cell r="B373" t="str">
            <v>SUSANVILLE</v>
          </cell>
          <cell r="C373" t="str">
            <v>LIBRARY</v>
          </cell>
          <cell r="D373">
            <v>4753333</v>
          </cell>
          <cell r="E373">
            <v>0</v>
          </cell>
          <cell r="F373">
            <v>220721</v>
          </cell>
          <cell r="G373">
            <v>4974054</v>
          </cell>
          <cell r="H373">
            <v>63000</v>
          </cell>
          <cell r="I373">
            <v>9</v>
          </cell>
          <cell r="J373">
            <v>0</v>
          </cell>
          <cell r="K373">
            <v>0</v>
          </cell>
          <cell r="L373">
            <v>5037054</v>
          </cell>
        </row>
        <row r="374">
          <cell r="B374" t="str">
            <v>SUSANVILLE</v>
          </cell>
          <cell r="C374" t="str">
            <v>LIBRARY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 t="str">
            <v>SUSANVILLE</v>
          </cell>
          <cell r="C375" t="str">
            <v>LIBRARY</v>
          </cell>
          <cell r="D375">
            <v>6376495</v>
          </cell>
          <cell r="E375">
            <v>0</v>
          </cell>
          <cell r="F375">
            <v>96690</v>
          </cell>
          <cell r="G375">
            <v>6473185</v>
          </cell>
          <cell r="H375">
            <v>49000</v>
          </cell>
          <cell r="I375">
            <v>7</v>
          </cell>
          <cell r="J375">
            <v>0</v>
          </cell>
          <cell r="K375">
            <v>0</v>
          </cell>
          <cell r="L375">
            <v>6522185</v>
          </cell>
        </row>
        <row r="376">
          <cell r="B376" t="str">
            <v>SUSANVILLE</v>
          </cell>
          <cell r="C376" t="str">
            <v>LIBRARY</v>
          </cell>
          <cell r="D376">
            <v>3871536</v>
          </cell>
          <cell r="E376">
            <v>129077</v>
          </cell>
          <cell r="F376">
            <v>93877</v>
          </cell>
          <cell r="G376">
            <v>4094490</v>
          </cell>
          <cell r="H376">
            <v>28000</v>
          </cell>
          <cell r="I376">
            <v>4</v>
          </cell>
          <cell r="J376">
            <v>0</v>
          </cell>
          <cell r="K376">
            <v>0</v>
          </cell>
          <cell r="L376">
            <v>4122490</v>
          </cell>
        </row>
        <row r="377">
          <cell r="B377" t="str">
            <v>SUSANVILLE</v>
          </cell>
          <cell r="C377" t="str">
            <v>LIBRARY</v>
          </cell>
          <cell r="D377">
            <v>322412</v>
          </cell>
          <cell r="E377">
            <v>0</v>
          </cell>
          <cell r="F377">
            <v>0</v>
          </cell>
          <cell r="G377">
            <v>322412</v>
          </cell>
          <cell r="H377">
            <v>42000</v>
          </cell>
          <cell r="I377">
            <v>6</v>
          </cell>
          <cell r="J377">
            <v>0</v>
          </cell>
          <cell r="K377">
            <v>0</v>
          </cell>
          <cell r="L377">
            <v>364412</v>
          </cell>
        </row>
        <row r="378">
          <cell r="B378" t="str">
            <v>SUSANVILLE</v>
          </cell>
          <cell r="C378" t="str">
            <v>LIBRARY</v>
          </cell>
          <cell r="D378">
            <v>626814</v>
          </cell>
          <cell r="E378">
            <v>0</v>
          </cell>
          <cell r="F378">
            <v>14383</v>
          </cell>
          <cell r="G378">
            <v>641197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641197</v>
          </cell>
        </row>
        <row r="379">
          <cell r="B379" t="str">
            <v>SUSANVILLE</v>
          </cell>
          <cell r="C379" t="str">
            <v>LIBRARY</v>
          </cell>
          <cell r="D379">
            <v>655048</v>
          </cell>
          <cell r="E379">
            <v>0</v>
          </cell>
          <cell r="F379">
            <v>0</v>
          </cell>
          <cell r="G379">
            <v>655048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655048</v>
          </cell>
        </row>
        <row r="380">
          <cell r="B380" t="str">
            <v>SUSANVILLE</v>
          </cell>
          <cell r="C380" t="str">
            <v>LIBRARY</v>
          </cell>
          <cell r="D380">
            <v>1289</v>
          </cell>
          <cell r="E380">
            <v>0</v>
          </cell>
          <cell r="F380">
            <v>0</v>
          </cell>
          <cell r="G380">
            <v>1289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1289</v>
          </cell>
        </row>
        <row r="381">
          <cell r="B381" t="str">
            <v>SUSANVILLE</v>
          </cell>
          <cell r="C381" t="str">
            <v>LIBRARY</v>
          </cell>
          <cell r="D381">
            <v>2128543</v>
          </cell>
          <cell r="E381">
            <v>0</v>
          </cell>
          <cell r="F381">
            <v>0</v>
          </cell>
          <cell r="G381">
            <v>2128543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2128543</v>
          </cell>
        </row>
        <row r="382">
          <cell r="B382" t="str">
            <v>SUSANVILLE</v>
          </cell>
          <cell r="C382" t="str">
            <v>LIBRARY</v>
          </cell>
          <cell r="D382">
            <v>8905884</v>
          </cell>
          <cell r="E382">
            <v>0</v>
          </cell>
          <cell r="F382">
            <v>78146</v>
          </cell>
          <cell r="G382">
            <v>8984030</v>
          </cell>
          <cell r="H382">
            <v>203000</v>
          </cell>
          <cell r="I382">
            <v>29</v>
          </cell>
          <cell r="J382">
            <v>0</v>
          </cell>
          <cell r="K382">
            <v>0</v>
          </cell>
          <cell r="L382">
            <v>9187030</v>
          </cell>
        </row>
        <row r="383">
          <cell r="B383" t="str">
            <v>SUSANVILLE</v>
          </cell>
          <cell r="C383" t="str">
            <v>LIBRARY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B384" t="str">
            <v>SUSANVILLE</v>
          </cell>
          <cell r="C384" t="str">
            <v>LIBRARY</v>
          </cell>
          <cell r="D384">
            <v>624942</v>
          </cell>
          <cell r="E384">
            <v>0</v>
          </cell>
          <cell r="F384">
            <v>524783</v>
          </cell>
          <cell r="G384">
            <v>1149725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1149725</v>
          </cell>
        </row>
        <row r="385">
          <cell r="B385" t="str">
            <v>SUSANVILLE</v>
          </cell>
          <cell r="C385" t="str">
            <v>LIBRARY</v>
          </cell>
          <cell r="D385">
            <v>1115031</v>
          </cell>
          <cell r="E385">
            <v>0</v>
          </cell>
          <cell r="F385">
            <v>0</v>
          </cell>
          <cell r="G385">
            <v>1115031</v>
          </cell>
          <cell r="H385">
            <v>107845</v>
          </cell>
          <cell r="I385">
            <v>16</v>
          </cell>
          <cell r="J385">
            <v>0</v>
          </cell>
          <cell r="K385">
            <v>0</v>
          </cell>
          <cell r="L385">
            <v>1222876</v>
          </cell>
        </row>
        <row r="386">
          <cell r="B386" t="str">
            <v>SUSANVILLE</v>
          </cell>
          <cell r="C386" t="str">
            <v>LIBRARY</v>
          </cell>
          <cell r="D386">
            <v>355390</v>
          </cell>
          <cell r="E386">
            <v>0</v>
          </cell>
          <cell r="F386">
            <v>0</v>
          </cell>
          <cell r="G386">
            <v>355390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355390</v>
          </cell>
        </row>
        <row r="387">
          <cell r="B387" t="str">
            <v>SUSANVILLE</v>
          </cell>
          <cell r="C387" t="str">
            <v>LIBRARY</v>
          </cell>
          <cell r="D387">
            <v>907910</v>
          </cell>
          <cell r="E387">
            <v>0</v>
          </cell>
          <cell r="F387">
            <v>0</v>
          </cell>
          <cell r="G387">
            <v>907910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907910</v>
          </cell>
        </row>
        <row r="388">
          <cell r="B388" t="str">
            <v>SUSANVILLE</v>
          </cell>
          <cell r="C388" t="str">
            <v>LIBRARY</v>
          </cell>
          <cell r="D388">
            <v>14230145</v>
          </cell>
          <cell r="E388">
            <v>0</v>
          </cell>
          <cell r="F388">
            <v>15396463</v>
          </cell>
          <cell r="G388">
            <v>29626608</v>
          </cell>
          <cell r="H388">
            <v>21000</v>
          </cell>
          <cell r="I388">
            <v>3</v>
          </cell>
          <cell r="J388">
            <v>0</v>
          </cell>
          <cell r="K388">
            <v>0</v>
          </cell>
          <cell r="L388">
            <v>29647608</v>
          </cell>
        </row>
        <row r="389">
          <cell r="B389" t="str">
            <v>SUSANVILLE</v>
          </cell>
          <cell r="C389" t="str">
            <v>LIBRARY</v>
          </cell>
          <cell r="D389">
            <v>1374584</v>
          </cell>
          <cell r="E389">
            <v>0</v>
          </cell>
          <cell r="F389">
            <v>0</v>
          </cell>
          <cell r="G389">
            <v>1374584</v>
          </cell>
          <cell r="H389">
            <v>14000</v>
          </cell>
          <cell r="I389">
            <v>2</v>
          </cell>
          <cell r="J389">
            <v>0</v>
          </cell>
          <cell r="K389">
            <v>0</v>
          </cell>
          <cell r="L389">
            <v>1388584</v>
          </cell>
        </row>
        <row r="390">
          <cell r="B390" t="str">
            <v>SUSANVILLE</v>
          </cell>
          <cell r="C390" t="str">
            <v>LIBRARY</v>
          </cell>
          <cell r="D390">
            <v>1034583</v>
          </cell>
          <cell r="E390">
            <v>0</v>
          </cell>
          <cell r="F390">
            <v>0</v>
          </cell>
          <cell r="G390">
            <v>1034583</v>
          </cell>
          <cell r="H390">
            <v>14000</v>
          </cell>
          <cell r="I390">
            <v>2</v>
          </cell>
          <cell r="J390">
            <v>0</v>
          </cell>
          <cell r="K390">
            <v>0</v>
          </cell>
          <cell r="L390">
            <v>1048583</v>
          </cell>
        </row>
        <row r="391">
          <cell r="B391" t="str">
            <v>SUSANVILLE</v>
          </cell>
          <cell r="C391" t="str">
            <v>LIBRARY</v>
          </cell>
          <cell r="D391">
            <v>63441</v>
          </cell>
          <cell r="E391">
            <v>0</v>
          </cell>
          <cell r="F391">
            <v>0</v>
          </cell>
          <cell r="G391">
            <v>63441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63441</v>
          </cell>
        </row>
        <row r="392">
          <cell r="B392" t="str">
            <v>SUSANVILLE</v>
          </cell>
          <cell r="C392" t="str">
            <v>LIBRARY</v>
          </cell>
          <cell r="D392">
            <v>50618470</v>
          </cell>
          <cell r="E392">
            <v>0</v>
          </cell>
          <cell r="F392">
            <v>1315324</v>
          </cell>
          <cell r="G392">
            <v>51933794</v>
          </cell>
          <cell r="H392">
            <v>558600</v>
          </cell>
          <cell r="I392">
            <v>80</v>
          </cell>
          <cell r="J392">
            <v>0</v>
          </cell>
          <cell r="K392">
            <v>0</v>
          </cell>
          <cell r="L392">
            <v>52492394</v>
          </cell>
        </row>
        <row r="393">
          <cell r="B393" t="str">
            <v>SUSANVILLE</v>
          </cell>
          <cell r="C393" t="str">
            <v>LIBRARY</v>
          </cell>
          <cell r="D393">
            <v>11444443</v>
          </cell>
          <cell r="E393">
            <v>0</v>
          </cell>
          <cell r="F393">
            <v>59573</v>
          </cell>
          <cell r="G393">
            <v>11504016</v>
          </cell>
          <cell r="H393">
            <v>70000</v>
          </cell>
          <cell r="I393">
            <v>10</v>
          </cell>
          <cell r="J393">
            <v>0</v>
          </cell>
          <cell r="K393">
            <v>0</v>
          </cell>
          <cell r="L393">
            <v>11574016</v>
          </cell>
        </row>
        <row r="394">
          <cell r="B394" t="str">
            <v>SUSANVILLE</v>
          </cell>
          <cell r="C394" t="str">
            <v>LIBRARY</v>
          </cell>
          <cell r="D394">
            <v>34768352</v>
          </cell>
          <cell r="E394">
            <v>160450</v>
          </cell>
          <cell r="F394">
            <v>203614</v>
          </cell>
          <cell r="G394">
            <v>35132416</v>
          </cell>
          <cell r="H394">
            <v>1012200</v>
          </cell>
          <cell r="I394">
            <v>145</v>
          </cell>
          <cell r="J394">
            <v>0</v>
          </cell>
          <cell r="K394">
            <v>0</v>
          </cell>
          <cell r="L394">
            <v>36144616</v>
          </cell>
        </row>
        <row r="395">
          <cell r="B395" t="str">
            <v>SUSANVILLE</v>
          </cell>
          <cell r="C395" t="str">
            <v>LIBRARY</v>
          </cell>
          <cell r="D395">
            <v>8822370</v>
          </cell>
          <cell r="E395">
            <v>192099</v>
          </cell>
          <cell r="F395">
            <v>22433</v>
          </cell>
          <cell r="G395">
            <v>9036902</v>
          </cell>
          <cell r="H395">
            <v>245000</v>
          </cell>
          <cell r="I395">
            <v>35</v>
          </cell>
          <cell r="J395">
            <v>0</v>
          </cell>
          <cell r="K395">
            <v>0</v>
          </cell>
          <cell r="L395">
            <v>9281902</v>
          </cell>
        </row>
        <row r="396">
          <cell r="B396" t="str">
            <v>SUSANVILLE</v>
          </cell>
          <cell r="C396" t="str">
            <v>LIBRARY</v>
          </cell>
          <cell r="D396">
            <v>1317794</v>
          </cell>
          <cell r="E396">
            <v>6683</v>
          </cell>
          <cell r="F396">
            <v>0</v>
          </cell>
          <cell r="G396">
            <v>1324477</v>
          </cell>
          <cell r="H396">
            <v>28000</v>
          </cell>
          <cell r="I396">
            <v>4</v>
          </cell>
          <cell r="J396">
            <v>0</v>
          </cell>
          <cell r="K396">
            <v>0</v>
          </cell>
          <cell r="L396">
            <v>1352477</v>
          </cell>
        </row>
        <row r="397">
          <cell r="B397" t="str">
            <v>SUSANVILLE</v>
          </cell>
          <cell r="C397" t="str">
            <v>LIBRARY</v>
          </cell>
          <cell r="D397">
            <v>7042599</v>
          </cell>
          <cell r="E397">
            <v>0</v>
          </cell>
          <cell r="F397">
            <v>15664</v>
          </cell>
          <cell r="G397">
            <v>7058263</v>
          </cell>
          <cell r="H397">
            <v>476000</v>
          </cell>
          <cell r="I397">
            <v>68</v>
          </cell>
          <cell r="J397">
            <v>0</v>
          </cell>
          <cell r="K397">
            <v>0</v>
          </cell>
          <cell r="L397">
            <v>7534263</v>
          </cell>
        </row>
        <row r="398">
          <cell r="B398" t="str">
            <v>SUSANVILLE</v>
          </cell>
          <cell r="C398" t="str">
            <v>LIBRARY</v>
          </cell>
          <cell r="D398">
            <v>25977</v>
          </cell>
          <cell r="E398">
            <v>0</v>
          </cell>
          <cell r="F398">
            <v>0</v>
          </cell>
          <cell r="G398">
            <v>25977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25977</v>
          </cell>
        </row>
        <row r="399">
          <cell r="B399" t="str">
            <v>SUSANVILLE</v>
          </cell>
          <cell r="C399" t="str">
            <v>LIBRARY</v>
          </cell>
          <cell r="D399">
            <v>2612596</v>
          </cell>
          <cell r="E399">
            <v>0</v>
          </cell>
          <cell r="F399">
            <v>0</v>
          </cell>
          <cell r="G399">
            <v>2612596</v>
          </cell>
          <cell r="H399">
            <v>77000</v>
          </cell>
          <cell r="I399">
            <v>11</v>
          </cell>
          <cell r="J399">
            <v>0</v>
          </cell>
          <cell r="K399">
            <v>0</v>
          </cell>
          <cell r="L399">
            <v>2689596</v>
          </cell>
        </row>
        <row r="400">
          <cell r="B400" t="str">
            <v>SUSANVILLE</v>
          </cell>
          <cell r="C400" t="str">
            <v>LIBRARY</v>
          </cell>
          <cell r="D400">
            <v>420470</v>
          </cell>
          <cell r="E400">
            <v>0</v>
          </cell>
          <cell r="F400">
            <v>0</v>
          </cell>
          <cell r="G400">
            <v>420470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420470</v>
          </cell>
        </row>
        <row r="401">
          <cell r="B401" t="str">
            <v>SUSANVILLE</v>
          </cell>
          <cell r="C401" t="str">
            <v>LIBRARY</v>
          </cell>
          <cell r="D401">
            <v>2872186</v>
          </cell>
          <cell r="E401">
            <v>0</v>
          </cell>
          <cell r="F401">
            <v>0</v>
          </cell>
          <cell r="G401">
            <v>2872186</v>
          </cell>
          <cell r="H401">
            <v>35000</v>
          </cell>
          <cell r="I401">
            <v>5</v>
          </cell>
          <cell r="J401">
            <v>0</v>
          </cell>
          <cell r="K401">
            <v>0</v>
          </cell>
          <cell r="L401">
            <v>2907186</v>
          </cell>
        </row>
        <row r="402">
          <cell r="B402" t="str">
            <v>SUSANVILLE</v>
          </cell>
          <cell r="C402" t="str">
            <v>LIBRARY</v>
          </cell>
          <cell r="D402">
            <v>1284376</v>
          </cell>
          <cell r="E402">
            <v>0</v>
          </cell>
          <cell r="F402">
            <v>76934</v>
          </cell>
          <cell r="G402">
            <v>1361310</v>
          </cell>
          <cell r="H402">
            <v>42000</v>
          </cell>
          <cell r="I402">
            <v>6</v>
          </cell>
          <cell r="J402">
            <v>0</v>
          </cell>
          <cell r="K402">
            <v>0</v>
          </cell>
          <cell r="L402">
            <v>1403310</v>
          </cell>
        </row>
        <row r="403">
          <cell r="B403" t="str">
            <v>SUSANVILLE</v>
          </cell>
          <cell r="C403" t="str">
            <v>LIBRARY</v>
          </cell>
          <cell r="D403">
            <v>0</v>
          </cell>
          <cell r="E403">
            <v>0</v>
          </cell>
          <cell r="F403">
            <v>739961</v>
          </cell>
          <cell r="G403">
            <v>739961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739961</v>
          </cell>
        </row>
        <row r="404">
          <cell r="B404" t="str">
            <v>SUSANVILLE</v>
          </cell>
          <cell r="C404" t="str">
            <v>LIBRARY</v>
          </cell>
          <cell r="D404">
            <v>18508812</v>
          </cell>
          <cell r="E404">
            <v>106917</v>
          </cell>
          <cell r="F404">
            <v>0</v>
          </cell>
          <cell r="G404">
            <v>18615729</v>
          </cell>
          <cell r="H404">
            <v>147000</v>
          </cell>
          <cell r="I404">
            <v>21</v>
          </cell>
          <cell r="J404">
            <v>0</v>
          </cell>
          <cell r="K404">
            <v>0</v>
          </cell>
          <cell r="L404">
            <v>18762729</v>
          </cell>
        </row>
        <row r="405">
          <cell r="B405" t="str">
            <v>SUSANVILLE</v>
          </cell>
          <cell r="C405" t="str">
            <v>LIBRARY</v>
          </cell>
          <cell r="D405">
            <v>4429566</v>
          </cell>
          <cell r="E405">
            <v>0</v>
          </cell>
          <cell r="F405">
            <v>65002</v>
          </cell>
          <cell r="G405">
            <v>4494568</v>
          </cell>
          <cell r="H405">
            <v>204775</v>
          </cell>
          <cell r="I405">
            <v>30</v>
          </cell>
          <cell r="J405">
            <v>0</v>
          </cell>
          <cell r="K405">
            <v>0</v>
          </cell>
          <cell r="L405">
            <v>4699343</v>
          </cell>
        </row>
        <row r="406">
          <cell r="B406" t="str">
            <v>SUSANVILLE</v>
          </cell>
          <cell r="C406" t="str">
            <v>LIBRARY</v>
          </cell>
          <cell r="D406">
            <v>40570035</v>
          </cell>
          <cell r="E406">
            <v>0</v>
          </cell>
          <cell r="F406">
            <v>142394</v>
          </cell>
          <cell r="G406">
            <v>40712429</v>
          </cell>
          <cell r="H406">
            <v>992600</v>
          </cell>
          <cell r="I406">
            <v>142</v>
          </cell>
          <cell r="J406">
            <v>0</v>
          </cell>
          <cell r="K406">
            <v>0</v>
          </cell>
          <cell r="L406">
            <v>41705029</v>
          </cell>
        </row>
        <row r="407">
          <cell r="B407" t="str">
            <v>SUSANVILLE</v>
          </cell>
          <cell r="C407" t="str">
            <v>LIBRARY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 t="str">
            <v>SUSANVILLE</v>
          </cell>
          <cell r="C408" t="str">
            <v>LIBRARY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 t="str">
            <v>SUSANVILLE</v>
          </cell>
          <cell r="C409" t="str">
            <v>LIBRARY</v>
          </cell>
          <cell r="D409">
            <v>27200</v>
          </cell>
          <cell r="E409">
            <v>0</v>
          </cell>
          <cell r="F409">
            <v>0</v>
          </cell>
          <cell r="G409">
            <v>27200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27200</v>
          </cell>
        </row>
        <row r="410">
          <cell r="B410" t="str">
            <v>SUSANVILLE</v>
          </cell>
          <cell r="C410" t="str">
            <v>LIBRARY</v>
          </cell>
          <cell r="D410">
            <v>1600867</v>
          </cell>
          <cell r="E410">
            <v>0</v>
          </cell>
          <cell r="F410">
            <v>0</v>
          </cell>
          <cell r="G410">
            <v>1600867</v>
          </cell>
          <cell r="H410">
            <v>28000</v>
          </cell>
          <cell r="I410">
            <v>4</v>
          </cell>
          <cell r="J410">
            <v>0</v>
          </cell>
          <cell r="K410">
            <v>0</v>
          </cell>
          <cell r="L410">
            <v>1628867</v>
          </cell>
        </row>
        <row r="411">
          <cell r="B411" t="str">
            <v>SUSANVILLE</v>
          </cell>
          <cell r="C411" t="str">
            <v>LIBRARY</v>
          </cell>
          <cell r="D411">
            <v>3565212</v>
          </cell>
          <cell r="E411">
            <v>0</v>
          </cell>
          <cell r="F411">
            <v>0</v>
          </cell>
          <cell r="G411">
            <v>3565212</v>
          </cell>
          <cell r="H411">
            <v>91000</v>
          </cell>
          <cell r="I411">
            <v>13</v>
          </cell>
          <cell r="J411">
            <v>0</v>
          </cell>
          <cell r="K411">
            <v>0</v>
          </cell>
          <cell r="L411">
            <v>3656212</v>
          </cell>
        </row>
        <row r="412">
          <cell r="B412" t="str">
            <v>SUSANVILLE</v>
          </cell>
          <cell r="C412" t="str">
            <v>LIBRARY</v>
          </cell>
          <cell r="D412">
            <v>185431930</v>
          </cell>
          <cell r="E412">
            <v>0</v>
          </cell>
          <cell r="F412">
            <v>1482422</v>
          </cell>
          <cell r="G412">
            <v>186914352</v>
          </cell>
          <cell r="H412">
            <v>4605765</v>
          </cell>
          <cell r="I412">
            <v>658</v>
          </cell>
          <cell r="J412">
            <v>7000</v>
          </cell>
          <cell r="K412">
            <v>1</v>
          </cell>
          <cell r="L412">
            <v>191527117</v>
          </cell>
        </row>
        <row r="413">
          <cell r="B413" t="str">
            <v>SUSANVILLE</v>
          </cell>
          <cell r="C413" t="str">
            <v>LIBRARY</v>
          </cell>
          <cell r="D413">
            <v>2077339</v>
          </cell>
          <cell r="E413">
            <v>0</v>
          </cell>
          <cell r="F413">
            <v>4991</v>
          </cell>
          <cell r="G413">
            <v>2082330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2082330</v>
          </cell>
        </row>
        <row r="414">
          <cell r="B414" t="str">
            <v>SUSANVILLE</v>
          </cell>
          <cell r="C414" t="str">
            <v>LIBRARY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 t="str">
            <v>SUSANVILLE</v>
          </cell>
          <cell r="C415" t="str">
            <v>LIBRARY</v>
          </cell>
          <cell r="D415">
            <v>3363</v>
          </cell>
          <cell r="E415">
            <v>0</v>
          </cell>
          <cell r="F415">
            <v>0</v>
          </cell>
          <cell r="G415">
            <v>3363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3363</v>
          </cell>
        </row>
        <row r="416">
          <cell r="B416" t="str">
            <v>SUSANVILLE</v>
          </cell>
          <cell r="C416" t="str">
            <v>LIBRARY</v>
          </cell>
          <cell r="D416">
            <v>550852</v>
          </cell>
          <cell r="E416">
            <v>0</v>
          </cell>
          <cell r="F416">
            <v>0</v>
          </cell>
          <cell r="G416">
            <v>550852</v>
          </cell>
          <cell r="H416">
            <v>7000</v>
          </cell>
          <cell r="I416">
            <v>1</v>
          </cell>
          <cell r="J416">
            <v>0</v>
          </cell>
          <cell r="K416">
            <v>0</v>
          </cell>
          <cell r="L416">
            <v>557852</v>
          </cell>
        </row>
        <row r="417">
          <cell r="B417" t="str">
            <v>SUSANVILLE</v>
          </cell>
          <cell r="C417" t="str">
            <v>LIBRARY</v>
          </cell>
          <cell r="D417">
            <v>30105358</v>
          </cell>
          <cell r="E417">
            <v>0</v>
          </cell>
          <cell r="F417">
            <v>213402</v>
          </cell>
          <cell r="G417">
            <v>30318760</v>
          </cell>
          <cell r="H417">
            <v>644000</v>
          </cell>
          <cell r="I417">
            <v>92</v>
          </cell>
          <cell r="J417">
            <v>0</v>
          </cell>
          <cell r="K417">
            <v>0</v>
          </cell>
          <cell r="L417">
            <v>30962760</v>
          </cell>
        </row>
        <row r="418">
          <cell r="B418" t="str">
            <v>SUSANVILLE</v>
          </cell>
          <cell r="C418" t="str">
            <v>LIBRARY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SUSANVILLE</v>
          </cell>
          <cell r="C419" t="str">
            <v>LIBRARY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SUSANVILLE</v>
          </cell>
          <cell r="C420" t="str">
            <v>LIBRARY</v>
          </cell>
          <cell r="D420">
            <v>101818823</v>
          </cell>
          <cell r="E420">
            <v>74530</v>
          </cell>
          <cell r="F420">
            <v>14482979</v>
          </cell>
          <cell r="G420">
            <v>116376332</v>
          </cell>
          <cell r="H420">
            <v>1985850</v>
          </cell>
          <cell r="I420">
            <v>285</v>
          </cell>
          <cell r="J420">
            <v>7000</v>
          </cell>
          <cell r="K420">
            <v>1</v>
          </cell>
          <cell r="L420">
            <v>118369182</v>
          </cell>
        </row>
        <row r="421">
          <cell r="B421" t="str">
            <v>SUSANVILLE</v>
          </cell>
          <cell r="C421" t="str">
            <v>LIBRARY</v>
          </cell>
          <cell r="D421">
            <v>1524694</v>
          </cell>
          <cell r="E421">
            <v>0</v>
          </cell>
          <cell r="F421">
            <v>0</v>
          </cell>
          <cell r="G421">
            <v>1524694</v>
          </cell>
          <cell r="H421">
            <v>21000</v>
          </cell>
          <cell r="I421">
            <v>3</v>
          </cell>
          <cell r="J421">
            <v>0</v>
          </cell>
          <cell r="K421">
            <v>0</v>
          </cell>
          <cell r="L421">
            <v>1545694</v>
          </cell>
        </row>
        <row r="422">
          <cell r="B422" t="str">
            <v>SUSANVILLE</v>
          </cell>
          <cell r="C422" t="str">
            <v>LIBRARY</v>
          </cell>
          <cell r="D422">
            <v>3351877</v>
          </cell>
          <cell r="E422">
            <v>0</v>
          </cell>
          <cell r="F422">
            <v>184860</v>
          </cell>
          <cell r="G422">
            <v>3536737</v>
          </cell>
          <cell r="H422">
            <v>42000</v>
          </cell>
          <cell r="I422">
            <v>6</v>
          </cell>
          <cell r="J422">
            <v>0</v>
          </cell>
          <cell r="K422">
            <v>0</v>
          </cell>
          <cell r="L422">
            <v>3578737</v>
          </cell>
        </row>
        <row r="423">
          <cell r="B423" t="str">
            <v>SUSANVILLE</v>
          </cell>
          <cell r="C423" t="str">
            <v>LIBRARY</v>
          </cell>
          <cell r="D423">
            <v>936324</v>
          </cell>
          <cell r="E423">
            <v>0</v>
          </cell>
          <cell r="F423">
            <v>5278</v>
          </cell>
          <cell r="G423">
            <v>941602</v>
          </cell>
          <cell r="H423">
            <v>7000</v>
          </cell>
          <cell r="I423">
            <v>1</v>
          </cell>
          <cell r="J423">
            <v>0</v>
          </cell>
          <cell r="K423">
            <v>0</v>
          </cell>
          <cell r="L423">
            <v>948602</v>
          </cell>
        </row>
        <row r="424">
          <cell r="B424" t="str">
            <v>SUSANVILLE</v>
          </cell>
          <cell r="C424" t="str">
            <v>LIBRARY</v>
          </cell>
          <cell r="D424">
            <v>1264606</v>
          </cell>
          <cell r="E424">
            <v>0</v>
          </cell>
          <cell r="F424">
            <v>732465</v>
          </cell>
          <cell r="G424">
            <v>1997071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1997071</v>
          </cell>
        </row>
        <row r="425">
          <cell r="B425" t="str">
            <v>SUSANVILLE</v>
          </cell>
          <cell r="C425" t="str">
            <v>LIBRARY</v>
          </cell>
          <cell r="D425">
            <v>16367585</v>
          </cell>
          <cell r="E425">
            <v>0</v>
          </cell>
          <cell r="F425">
            <v>0</v>
          </cell>
          <cell r="G425">
            <v>16367585</v>
          </cell>
          <cell r="H425">
            <v>91000</v>
          </cell>
          <cell r="I425">
            <v>13</v>
          </cell>
          <cell r="J425">
            <v>0</v>
          </cell>
          <cell r="K425">
            <v>0</v>
          </cell>
          <cell r="L425">
            <v>16458585</v>
          </cell>
        </row>
        <row r="426">
          <cell r="B426" t="str">
            <v>SUSANVILLE</v>
          </cell>
          <cell r="C426" t="str">
            <v>LIBRARY</v>
          </cell>
          <cell r="D426">
            <v>46297724</v>
          </cell>
          <cell r="E426">
            <v>30120</v>
          </cell>
          <cell r="F426">
            <v>1553152</v>
          </cell>
          <cell r="G426">
            <v>47880996</v>
          </cell>
          <cell r="H426">
            <v>133000</v>
          </cell>
          <cell r="I426">
            <v>19</v>
          </cell>
          <cell r="J426">
            <v>0</v>
          </cell>
          <cell r="K426">
            <v>0</v>
          </cell>
          <cell r="L426">
            <v>48013996</v>
          </cell>
        </row>
        <row r="427">
          <cell r="B427" t="str">
            <v>SUSANVILLE</v>
          </cell>
          <cell r="C427" t="str">
            <v>LIBRARY</v>
          </cell>
          <cell r="D427">
            <v>10873463</v>
          </cell>
          <cell r="E427">
            <v>0</v>
          </cell>
          <cell r="F427">
            <v>0</v>
          </cell>
          <cell r="G427">
            <v>10873463</v>
          </cell>
          <cell r="H427">
            <v>21000</v>
          </cell>
          <cell r="I427">
            <v>3</v>
          </cell>
          <cell r="J427">
            <v>0</v>
          </cell>
          <cell r="K427">
            <v>0</v>
          </cell>
          <cell r="L427">
            <v>10894463</v>
          </cell>
        </row>
        <row r="428">
          <cell r="B428" t="str">
            <v>SUSANVILLE</v>
          </cell>
          <cell r="C428" t="str">
            <v>LIBRARY</v>
          </cell>
          <cell r="D428">
            <v>86889</v>
          </cell>
          <cell r="E428">
            <v>0</v>
          </cell>
          <cell r="F428">
            <v>0</v>
          </cell>
          <cell r="G428">
            <v>86889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86889</v>
          </cell>
        </row>
        <row r="429">
          <cell r="B429" t="str">
            <v>SUSANVILLE</v>
          </cell>
          <cell r="C429" t="str">
            <v>LIBRARY</v>
          </cell>
          <cell r="D429">
            <v>5428105</v>
          </cell>
          <cell r="E429">
            <v>0</v>
          </cell>
          <cell r="F429">
            <v>0</v>
          </cell>
          <cell r="G429">
            <v>5428105</v>
          </cell>
          <cell r="H429">
            <v>35000</v>
          </cell>
          <cell r="I429">
            <v>5</v>
          </cell>
          <cell r="J429">
            <v>0</v>
          </cell>
          <cell r="K429">
            <v>0</v>
          </cell>
          <cell r="L429">
            <v>5463105</v>
          </cell>
        </row>
        <row r="430">
          <cell r="B430" t="str">
            <v>SUSANVILLE</v>
          </cell>
          <cell r="C430" t="str">
            <v>LIBRARY</v>
          </cell>
          <cell r="D430">
            <v>108869420</v>
          </cell>
          <cell r="E430">
            <v>0</v>
          </cell>
          <cell r="F430">
            <v>559546</v>
          </cell>
          <cell r="G430">
            <v>109428966</v>
          </cell>
          <cell r="H430">
            <v>2392600</v>
          </cell>
          <cell r="I430">
            <v>342</v>
          </cell>
          <cell r="J430">
            <v>0</v>
          </cell>
          <cell r="K430">
            <v>0</v>
          </cell>
          <cell r="L430">
            <v>111821566</v>
          </cell>
        </row>
        <row r="431">
          <cell r="B431" t="str">
            <v>SUSANVILLE</v>
          </cell>
          <cell r="C431" t="str">
            <v>LIBRARY</v>
          </cell>
          <cell r="D431">
            <v>1651373</v>
          </cell>
          <cell r="E431">
            <v>0</v>
          </cell>
          <cell r="F431">
            <v>7722</v>
          </cell>
          <cell r="G431">
            <v>1659095</v>
          </cell>
          <cell r="H431">
            <v>28000</v>
          </cell>
          <cell r="I431">
            <v>4</v>
          </cell>
          <cell r="J431">
            <v>0</v>
          </cell>
          <cell r="K431">
            <v>0</v>
          </cell>
          <cell r="L431">
            <v>1687095</v>
          </cell>
        </row>
        <row r="432">
          <cell r="B432" t="str">
            <v>SUSANVILLE</v>
          </cell>
          <cell r="C432" t="str">
            <v>LIBRARY</v>
          </cell>
          <cell r="D432">
            <v>1367129</v>
          </cell>
          <cell r="E432">
            <v>0</v>
          </cell>
          <cell r="F432">
            <v>0</v>
          </cell>
          <cell r="G432">
            <v>1367129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1367129</v>
          </cell>
        </row>
        <row r="433">
          <cell r="B433" t="str">
            <v>SUSANVILLE</v>
          </cell>
          <cell r="C433" t="str">
            <v>LIBRARY</v>
          </cell>
          <cell r="D433">
            <v>117612</v>
          </cell>
          <cell r="E433">
            <v>0</v>
          </cell>
          <cell r="F433">
            <v>1989617</v>
          </cell>
          <cell r="G433">
            <v>2107229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2107229</v>
          </cell>
        </row>
        <row r="434">
          <cell r="B434" t="str">
            <v>SUSANVILLE</v>
          </cell>
          <cell r="C434" t="str">
            <v>LIBRARY</v>
          </cell>
          <cell r="D434">
            <v>22274153</v>
          </cell>
          <cell r="E434">
            <v>0</v>
          </cell>
          <cell r="F434">
            <v>81020</v>
          </cell>
          <cell r="G434">
            <v>22355173</v>
          </cell>
          <cell r="H434">
            <v>763000</v>
          </cell>
          <cell r="I434">
            <v>109</v>
          </cell>
          <cell r="J434">
            <v>0</v>
          </cell>
          <cell r="K434">
            <v>0</v>
          </cell>
          <cell r="L434">
            <v>23118173</v>
          </cell>
        </row>
        <row r="435">
          <cell r="B435" t="str">
            <v>SUSANVILLE</v>
          </cell>
          <cell r="C435" t="str">
            <v>LIBRARY</v>
          </cell>
          <cell r="D435">
            <v>89854655</v>
          </cell>
          <cell r="E435">
            <v>156143</v>
          </cell>
          <cell r="F435">
            <v>1040620</v>
          </cell>
          <cell r="G435">
            <v>91051418</v>
          </cell>
          <cell r="H435">
            <v>1713600</v>
          </cell>
          <cell r="I435">
            <v>245</v>
          </cell>
          <cell r="J435">
            <v>0</v>
          </cell>
          <cell r="K435">
            <v>0</v>
          </cell>
          <cell r="L435">
            <v>92765018</v>
          </cell>
        </row>
        <row r="436">
          <cell r="B436" t="str">
            <v>SUSANVILLE</v>
          </cell>
          <cell r="C436" t="str">
            <v>LIBRARY</v>
          </cell>
          <cell r="D436">
            <v>4070464</v>
          </cell>
          <cell r="E436">
            <v>54944</v>
          </cell>
          <cell r="F436">
            <v>0</v>
          </cell>
          <cell r="G436">
            <v>4125408</v>
          </cell>
          <cell r="H436">
            <v>126000</v>
          </cell>
          <cell r="I436">
            <v>18</v>
          </cell>
          <cell r="J436">
            <v>0</v>
          </cell>
          <cell r="K436">
            <v>0</v>
          </cell>
          <cell r="L436">
            <v>4251408</v>
          </cell>
        </row>
        <row r="437">
          <cell r="B437" t="str">
            <v>SUSANVILLE</v>
          </cell>
          <cell r="C437" t="str">
            <v>LIBRARY</v>
          </cell>
          <cell r="D437">
            <v>199600</v>
          </cell>
          <cell r="E437">
            <v>0</v>
          </cell>
          <cell r="F437">
            <v>0</v>
          </cell>
          <cell r="G437">
            <v>199600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199600</v>
          </cell>
        </row>
        <row r="438">
          <cell r="B438" t="str">
            <v>SUSANVILLE</v>
          </cell>
          <cell r="C438" t="str">
            <v>LIBRARY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 t="str">
            <v>SUSANVILLE</v>
          </cell>
          <cell r="C439" t="str">
            <v>LIBRARY</v>
          </cell>
          <cell r="D439">
            <v>10375608</v>
          </cell>
          <cell r="E439">
            <v>30615</v>
          </cell>
          <cell r="F439">
            <v>16945</v>
          </cell>
          <cell r="G439">
            <v>10423168</v>
          </cell>
          <cell r="H439">
            <v>189000</v>
          </cell>
          <cell r="I439">
            <v>27</v>
          </cell>
          <cell r="J439">
            <v>0</v>
          </cell>
          <cell r="K439">
            <v>0</v>
          </cell>
          <cell r="L439">
            <v>10612168</v>
          </cell>
        </row>
        <row r="440">
          <cell r="B440" t="str">
            <v>SUSANVILLE</v>
          </cell>
          <cell r="C440" t="str">
            <v>LIBRARY</v>
          </cell>
          <cell r="D440">
            <v>3072204</v>
          </cell>
          <cell r="E440">
            <v>0</v>
          </cell>
          <cell r="F440">
            <v>425784</v>
          </cell>
          <cell r="G440">
            <v>3497988</v>
          </cell>
          <cell r="H440">
            <v>56000</v>
          </cell>
          <cell r="I440">
            <v>8</v>
          </cell>
          <cell r="J440">
            <v>0</v>
          </cell>
          <cell r="K440">
            <v>0</v>
          </cell>
          <cell r="L440">
            <v>3553988</v>
          </cell>
        </row>
        <row r="441">
          <cell r="B441" t="str">
            <v>SUSANVILLE</v>
          </cell>
          <cell r="C441" t="str">
            <v>LIBRARY</v>
          </cell>
          <cell r="D441">
            <v>28324952</v>
          </cell>
          <cell r="E441">
            <v>50317</v>
          </cell>
          <cell r="F441">
            <v>2403137</v>
          </cell>
          <cell r="G441">
            <v>30778406</v>
          </cell>
          <cell r="H441">
            <v>154000</v>
          </cell>
          <cell r="I441">
            <v>22</v>
          </cell>
          <cell r="J441">
            <v>0</v>
          </cell>
          <cell r="K441">
            <v>0</v>
          </cell>
          <cell r="L441">
            <v>30932406</v>
          </cell>
        </row>
        <row r="442">
          <cell r="B442" t="str">
            <v>SUSANVILLE</v>
          </cell>
          <cell r="C442" t="str">
            <v>LIBRARY</v>
          </cell>
          <cell r="D442">
            <v>1797427</v>
          </cell>
          <cell r="E442">
            <v>0</v>
          </cell>
          <cell r="F442">
            <v>0</v>
          </cell>
          <cell r="G442">
            <v>1797427</v>
          </cell>
          <cell r="H442">
            <v>7000</v>
          </cell>
          <cell r="I442">
            <v>1</v>
          </cell>
          <cell r="J442">
            <v>0</v>
          </cell>
          <cell r="K442">
            <v>0</v>
          </cell>
          <cell r="L442">
            <v>1804427</v>
          </cell>
        </row>
        <row r="443">
          <cell r="B443" t="str">
            <v>SUSANVILLE</v>
          </cell>
          <cell r="C443" t="str">
            <v>LIBRARY</v>
          </cell>
          <cell r="D443">
            <v>1010</v>
          </cell>
          <cell r="E443">
            <v>0</v>
          </cell>
          <cell r="F443">
            <v>0</v>
          </cell>
          <cell r="G443">
            <v>1010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1010</v>
          </cell>
        </row>
        <row r="444">
          <cell r="B444" t="str">
            <v>SUSANVILLE</v>
          </cell>
          <cell r="C444" t="str">
            <v>LIBRARY</v>
          </cell>
          <cell r="D444">
            <v>494055</v>
          </cell>
          <cell r="E444">
            <v>0</v>
          </cell>
          <cell r="F444">
            <v>0</v>
          </cell>
          <cell r="G444">
            <v>494055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494055</v>
          </cell>
        </row>
        <row r="445">
          <cell r="B445" t="str">
            <v>SUSANVILLE</v>
          </cell>
          <cell r="C445" t="str">
            <v>LIBRARY</v>
          </cell>
          <cell r="D445">
            <v>28246</v>
          </cell>
          <cell r="E445">
            <v>0</v>
          </cell>
          <cell r="F445">
            <v>0</v>
          </cell>
          <cell r="G445">
            <v>28246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28246</v>
          </cell>
        </row>
        <row r="446">
          <cell r="B446" t="str">
            <v>SUSANVILLE</v>
          </cell>
          <cell r="C446" t="str">
            <v>LIBRARY</v>
          </cell>
          <cell r="D446">
            <v>7417</v>
          </cell>
          <cell r="E446">
            <v>0</v>
          </cell>
          <cell r="F446">
            <v>0</v>
          </cell>
          <cell r="G446">
            <v>7417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7417</v>
          </cell>
        </row>
        <row r="447">
          <cell r="B447" t="str">
            <v>SUSANVILLE</v>
          </cell>
          <cell r="C447" t="str">
            <v>LIBRARY</v>
          </cell>
          <cell r="D447">
            <v>991222</v>
          </cell>
          <cell r="E447">
            <v>0</v>
          </cell>
          <cell r="F447">
            <v>542068</v>
          </cell>
          <cell r="G447">
            <v>1533290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1533290</v>
          </cell>
        </row>
        <row r="448">
          <cell r="B448" t="str">
            <v>SUSANVILLE</v>
          </cell>
          <cell r="C448" t="str">
            <v>LIBRARY</v>
          </cell>
          <cell r="D448">
            <v>764865</v>
          </cell>
          <cell r="E448">
            <v>0</v>
          </cell>
          <cell r="F448">
            <v>222134</v>
          </cell>
          <cell r="G448">
            <v>986999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986999</v>
          </cell>
        </row>
        <row r="449">
          <cell r="B449" t="str">
            <v>SUSANVILLE</v>
          </cell>
          <cell r="C449" t="str">
            <v>LIBRARY</v>
          </cell>
          <cell r="D449">
            <v>3687110</v>
          </cell>
          <cell r="E449">
            <v>0</v>
          </cell>
          <cell r="F449">
            <v>78978</v>
          </cell>
          <cell r="G449">
            <v>3766088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3766088</v>
          </cell>
        </row>
        <row r="450">
          <cell r="B450" t="str">
            <v>SUSANVILLE</v>
          </cell>
          <cell r="C450" t="str">
            <v>LIBRARY</v>
          </cell>
          <cell r="D450">
            <v>6768961</v>
          </cell>
          <cell r="E450">
            <v>0</v>
          </cell>
          <cell r="F450">
            <v>16281</v>
          </cell>
          <cell r="G450">
            <v>6785242</v>
          </cell>
          <cell r="H450">
            <v>161000</v>
          </cell>
          <cell r="I450">
            <v>23</v>
          </cell>
          <cell r="J450">
            <v>0</v>
          </cell>
          <cell r="K450">
            <v>0</v>
          </cell>
          <cell r="L450">
            <v>6946242</v>
          </cell>
        </row>
        <row r="451">
          <cell r="B451" t="str">
            <v>SUSANVILLE</v>
          </cell>
          <cell r="C451" t="str">
            <v>LIBRARY</v>
          </cell>
          <cell r="D451">
            <v>3307855</v>
          </cell>
          <cell r="E451">
            <v>8314</v>
          </cell>
          <cell r="F451">
            <v>17167</v>
          </cell>
          <cell r="G451">
            <v>3333336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3333336</v>
          </cell>
        </row>
        <row r="452">
          <cell r="B452" t="str">
            <v>SUSANVILLE</v>
          </cell>
          <cell r="C452" t="str">
            <v>LIBRARY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 t="str">
            <v>SUSANVILLE</v>
          </cell>
          <cell r="C453" t="str">
            <v>LIBRARY</v>
          </cell>
          <cell r="D453">
            <v>41163303</v>
          </cell>
          <cell r="E453">
            <v>504518</v>
          </cell>
          <cell r="F453">
            <v>3380497</v>
          </cell>
          <cell r="G453">
            <v>45048318</v>
          </cell>
          <cell r="H453">
            <v>715851</v>
          </cell>
          <cell r="I453">
            <v>104</v>
          </cell>
          <cell r="J453">
            <v>0</v>
          </cell>
          <cell r="K453">
            <v>0</v>
          </cell>
          <cell r="L453">
            <v>45764169</v>
          </cell>
        </row>
        <row r="454">
          <cell r="B454" t="str">
            <v>SUSANVILLE</v>
          </cell>
          <cell r="C454" t="str">
            <v>LIBRARY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B455" t="str">
            <v>SUSANVILLE</v>
          </cell>
          <cell r="C455" t="str">
            <v>LIBRARY</v>
          </cell>
          <cell r="D455">
            <v>6046800</v>
          </cell>
          <cell r="E455">
            <v>0</v>
          </cell>
          <cell r="F455">
            <v>63677</v>
          </cell>
          <cell r="G455">
            <v>6110477</v>
          </cell>
          <cell r="H455">
            <v>98000</v>
          </cell>
          <cell r="I455">
            <v>14</v>
          </cell>
          <cell r="J455">
            <v>0</v>
          </cell>
          <cell r="K455">
            <v>0</v>
          </cell>
          <cell r="L455">
            <v>6208477</v>
          </cell>
        </row>
        <row r="456">
          <cell r="B456" t="str">
            <v>SUSANVILLE</v>
          </cell>
          <cell r="C456" t="str">
            <v>LIBRARY</v>
          </cell>
          <cell r="D456">
            <v>309021</v>
          </cell>
          <cell r="E456">
            <v>0</v>
          </cell>
          <cell r="F456">
            <v>0</v>
          </cell>
          <cell r="G456">
            <v>309021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309021</v>
          </cell>
        </row>
        <row r="457">
          <cell r="B457" t="str">
            <v>SUSANVILLE</v>
          </cell>
          <cell r="C457" t="str">
            <v>LIBRARY</v>
          </cell>
          <cell r="D457">
            <v>22993090</v>
          </cell>
          <cell r="E457">
            <v>0</v>
          </cell>
          <cell r="F457">
            <v>108782</v>
          </cell>
          <cell r="G457">
            <v>23101872</v>
          </cell>
          <cell r="H457">
            <v>789600</v>
          </cell>
          <cell r="I457">
            <v>113</v>
          </cell>
          <cell r="J457">
            <v>0</v>
          </cell>
          <cell r="K457">
            <v>0</v>
          </cell>
          <cell r="L457">
            <v>23891472</v>
          </cell>
        </row>
        <row r="458">
          <cell r="B458" t="str">
            <v>SUSANVILLE</v>
          </cell>
          <cell r="C458" t="str">
            <v>LIBRARY</v>
          </cell>
          <cell r="D458">
            <v>63971584</v>
          </cell>
          <cell r="E458">
            <v>0</v>
          </cell>
          <cell r="F458">
            <v>437886</v>
          </cell>
          <cell r="G458">
            <v>64409470</v>
          </cell>
          <cell r="H458">
            <v>434000</v>
          </cell>
          <cell r="I458">
            <v>62</v>
          </cell>
          <cell r="J458">
            <v>0</v>
          </cell>
          <cell r="K458">
            <v>0</v>
          </cell>
          <cell r="L458">
            <v>64843470</v>
          </cell>
        </row>
        <row r="459">
          <cell r="B459" t="str">
            <v>SUSANVILLE</v>
          </cell>
          <cell r="C459" t="str">
            <v>LIBRARY</v>
          </cell>
          <cell r="D459">
            <v>35151711</v>
          </cell>
          <cell r="E459">
            <v>0</v>
          </cell>
          <cell r="F459">
            <v>3244873</v>
          </cell>
          <cell r="G459">
            <v>38396584</v>
          </cell>
          <cell r="H459">
            <v>336000</v>
          </cell>
          <cell r="I459">
            <v>48</v>
          </cell>
          <cell r="J459">
            <v>0</v>
          </cell>
          <cell r="K459">
            <v>0</v>
          </cell>
          <cell r="L459">
            <v>38732584</v>
          </cell>
        </row>
        <row r="460">
          <cell r="B460" t="str">
            <v>SUSANVILLE</v>
          </cell>
          <cell r="C460" t="str">
            <v>LIBRARY</v>
          </cell>
          <cell r="D460">
            <v>29017040</v>
          </cell>
          <cell r="E460">
            <v>0</v>
          </cell>
          <cell r="F460">
            <v>124640</v>
          </cell>
          <cell r="G460">
            <v>29141680</v>
          </cell>
          <cell r="H460">
            <v>231000</v>
          </cell>
          <cell r="I460">
            <v>33</v>
          </cell>
          <cell r="J460">
            <v>0</v>
          </cell>
          <cell r="K460">
            <v>0</v>
          </cell>
          <cell r="L460">
            <v>29372680</v>
          </cell>
        </row>
        <row r="461">
          <cell r="B461" t="str">
            <v>SUSANVILLE</v>
          </cell>
          <cell r="C461" t="str">
            <v>LIBRARY</v>
          </cell>
          <cell r="D461">
            <v>2834543</v>
          </cell>
          <cell r="E461">
            <v>0</v>
          </cell>
          <cell r="F461">
            <v>28944</v>
          </cell>
          <cell r="G461">
            <v>2863487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2863487</v>
          </cell>
        </row>
        <row r="462">
          <cell r="B462" t="str">
            <v>SUSANVILLE</v>
          </cell>
          <cell r="C462" t="str">
            <v>LIBRARY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 t="str">
            <v>SUSANVILLE</v>
          </cell>
          <cell r="C463" t="str">
            <v>LIBRARY</v>
          </cell>
          <cell r="D463">
            <v>3838990</v>
          </cell>
          <cell r="E463">
            <v>0</v>
          </cell>
          <cell r="F463">
            <v>27785</v>
          </cell>
          <cell r="G463">
            <v>3866775</v>
          </cell>
          <cell r="H463">
            <v>203000</v>
          </cell>
          <cell r="I463">
            <v>29</v>
          </cell>
          <cell r="J463">
            <v>0</v>
          </cell>
          <cell r="K463">
            <v>0</v>
          </cell>
          <cell r="L463">
            <v>4069775</v>
          </cell>
        </row>
        <row r="464">
          <cell r="B464" t="str">
            <v>SUSANVILLE</v>
          </cell>
          <cell r="C464" t="str">
            <v>LIBRARY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B465" t="str">
            <v>SUSANVILLE</v>
          </cell>
          <cell r="C465" t="str">
            <v>LIBRARY</v>
          </cell>
          <cell r="D465">
            <v>13898441</v>
          </cell>
          <cell r="E465">
            <v>7319</v>
          </cell>
          <cell r="F465">
            <v>3770623</v>
          </cell>
          <cell r="G465">
            <v>17676383</v>
          </cell>
          <cell r="H465">
            <v>7000</v>
          </cell>
          <cell r="I465">
            <v>1</v>
          </cell>
          <cell r="J465">
            <v>0</v>
          </cell>
          <cell r="K465">
            <v>0</v>
          </cell>
          <cell r="L465">
            <v>17683383</v>
          </cell>
        </row>
        <row r="466">
          <cell r="B466" t="str">
            <v>SUSANVILLE</v>
          </cell>
          <cell r="C466" t="str">
            <v>LIBRARY</v>
          </cell>
          <cell r="D466">
            <v>18551432</v>
          </cell>
          <cell r="E466">
            <v>0</v>
          </cell>
          <cell r="F466">
            <v>52259</v>
          </cell>
          <cell r="G466">
            <v>18603691</v>
          </cell>
          <cell r="H466">
            <v>322000</v>
          </cell>
          <cell r="I466">
            <v>46</v>
          </cell>
          <cell r="J466">
            <v>0</v>
          </cell>
          <cell r="K466">
            <v>0</v>
          </cell>
          <cell r="L466">
            <v>18925691</v>
          </cell>
        </row>
        <row r="467">
          <cell r="B467" t="str">
            <v>SUSANVILLE</v>
          </cell>
          <cell r="C467" t="str">
            <v>LIBRARY</v>
          </cell>
          <cell r="D467">
            <v>264200</v>
          </cell>
          <cell r="E467">
            <v>278</v>
          </cell>
          <cell r="F467">
            <v>0</v>
          </cell>
          <cell r="G467">
            <v>264478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264478</v>
          </cell>
        </row>
        <row r="468">
          <cell r="B468" t="str">
            <v>SUSANVILLE</v>
          </cell>
          <cell r="C468" t="str">
            <v>LIBRARY</v>
          </cell>
          <cell r="D468">
            <v>12411057</v>
          </cell>
          <cell r="E468">
            <v>0</v>
          </cell>
          <cell r="F468">
            <v>403416</v>
          </cell>
          <cell r="G468">
            <v>12814473</v>
          </cell>
          <cell r="H468">
            <v>7000</v>
          </cell>
          <cell r="I468">
            <v>1</v>
          </cell>
          <cell r="J468">
            <v>0</v>
          </cell>
          <cell r="K468">
            <v>0</v>
          </cell>
          <cell r="L468">
            <v>12821473</v>
          </cell>
        </row>
        <row r="469">
          <cell r="B469" t="str">
            <v>SUSANVILLE</v>
          </cell>
          <cell r="C469" t="str">
            <v>LIBRARY</v>
          </cell>
          <cell r="D469">
            <v>521367</v>
          </cell>
          <cell r="E469">
            <v>9997</v>
          </cell>
          <cell r="F469">
            <v>0</v>
          </cell>
          <cell r="G469">
            <v>531364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531364</v>
          </cell>
        </row>
        <row r="470">
          <cell r="B470" t="str">
            <v>SUSANVILLE</v>
          </cell>
          <cell r="C470" t="str">
            <v>LIBRARY</v>
          </cell>
          <cell r="D470">
            <v>72605847</v>
          </cell>
          <cell r="E470">
            <v>180720</v>
          </cell>
          <cell r="F470">
            <v>1769860</v>
          </cell>
          <cell r="G470">
            <v>74556427</v>
          </cell>
          <cell r="H470">
            <v>2447200</v>
          </cell>
          <cell r="I470">
            <v>350</v>
          </cell>
          <cell r="J470">
            <v>0</v>
          </cell>
          <cell r="K470">
            <v>0</v>
          </cell>
          <cell r="L470">
            <v>77003627</v>
          </cell>
        </row>
        <row r="471">
          <cell r="B471" t="str">
            <v>Susanville Library</v>
          </cell>
          <cell r="D471">
            <v>1912827384</v>
          </cell>
          <cell r="E471">
            <v>164573728</v>
          </cell>
          <cell r="F471">
            <v>106512149</v>
          </cell>
          <cell r="G471">
            <v>2021111104</v>
          </cell>
          <cell r="H471">
            <v>34990325</v>
          </cell>
          <cell r="I471">
            <v>5009</v>
          </cell>
          <cell r="J471">
            <v>21000</v>
          </cell>
          <cell r="K471">
            <v>3</v>
          </cell>
          <cell r="L471">
            <v>2218924586</v>
          </cell>
        </row>
        <row r="474">
          <cell r="B474" t="str">
            <v>SUSANVILLE</v>
          </cell>
          <cell r="C474" t="str">
            <v>REDEVELOPMENT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 t="str">
            <v>SUSANVILLE</v>
          </cell>
          <cell r="C475" t="str">
            <v>REDEVELOPMENT</v>
          </cell>
          <cell r="D475">
            <v>8771614</v>
          </cell>
          <cell r="E475">
            <v>0</v>
          </cell>
          <cell r="F475">
            <v>1391054</v>
          </cell>
          <cell r="G475">
            <v>10162668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10162668</v>
          </cell>
        </row>
        <row r="476">
          <cell r="B476" t="str">
            <v>SUSANVILLE</v>
          </cell>
          <cell r="C476" t="str">
            <v>REDEVELOPMENT</v>
          </cell>
          <cell r="D476">
            <v>3133208</v>
          </cell>
          <cell r="E476">
            <v>0</v>
          </cell>
          <cell r="F476">
            <v>11482</v>
          </cell>
          <cell r="G476">
            <v>3144690</v>
          </cell>
          <cell r="H476">
            <v>112000</v>
          </cell>
          <cell r="I476">
            <v>16</v>
          </cell>
          <cell r="J476">
            <v>0</v>
          </cell>
          <cell r="K476">
            <v>0</v>
          </cell>
          <cell r="L476">
            <v>3256690</v>
          </cell>
        </row>
        <row r="477">
          <cell r="B477" t="str">
            <v>SUSANVILLE</v>
          </cell>
          <cell r="C477" t="str">
            <v>REDEVELOPMENT</v>
          </cell>
          <cell r="D477">
            <v>92018</v>
          </cell>
          <cell r="E477">
            <v>0</v>
          </cell>
          <cell r="F477">
            <v>0</v>
          </cell>
          <cell r="G477">
            <v>92018</v>
          </cell>
          <cell r="H477">
            <v>7000</v>
          </cell>
          <cell r="I477">
            <v>1</v>
          </cell>
          <cell r="J477">
            <v>0</v>
          </cell>
          <cell r="K477">
            <v>0</v>
          </cell>
          <cell r="L477">
            <v>99018</v>
          </cell>
        </row>
        <row r="478">
          <cell r="B478" t="str">
            <v>SUSANVILLE</v>
          </cell>
          <cell r="C478" t="str">
            <v>REDEVELOPMENT</v>
          </cell>
          <cell r="D478">
            <v>1320675</v>
          </cell>
          <cell r="E478">
            <v>0</v>
          </cell>
          <cell r="F478">
            <v>7452</v>
          </cell>
          <cell r="G478">
            <v>1328127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1328127</v>
          </cell>
        </row>
        <row r="479">
          <cell r="B479" t="str">
            <v>SUSANVILLE</v>
          </cell>
          <cell r="C479" t="str">
            <v>REDEVELOPMENT</v>
          </cell>
          <cell r="D479">
            <v>216458</v>
          </cell>
          <cell r="E479">
            <v>0</v>
          </cell>
          <cell r="F479">
            <v>32065</v>
          </cell>
          <cell r="G479">
            <v>248523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248523</v>
          </cell>
        </row>
        <row r="480">
          <cell r="B480" t="str">
            <v>SUSANVILLE</v>
          </cell>
          <cell r="C480" t="str">
            <v>REDEVELOPMENT</v>
          </cell>
          <cell r="D480">
            <v>610577</v>
          </cell>
          <cell r="E480">
            <v>0</v>
          </cell>
          <cell r="F480">
            <v>53053</v>
          </cell>
          <cell r="G480">
            <v>663630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663630</v>
          </cell>
        </row>
        <row r="481">
          <cell r="B481" t="str">
            <v>SUSANVILLE</v>
          </cell>
          <cell r="C481" t="str">
            <v>REDEVELOPMENT</v>
          </cell>
          <cell r="D481">
            <v>210485150</v>
          </cell>
          <cell r="E481">
            <v>0</v>
          </cell>
          <cell r="F481">
            <v>0</v>
          </cell>
          <cell r="G481">
            <v>210485150</v>
          </cell>
          <cell r="H481">
            <v>4344669</v>
          </cell>
          <cell r="I481">
            <v>623</v>
          </cell>
          <cell r="J481">
            <v>7000</v>
          </cell>
          <cell r="K481">
            <v>1</v>
          </cell>
          <cell r="L481">
            <v>214836819</v>
          </cell>
        </row>
        <row r="482">
          <cell r="B482" t="str">
            <v>SUSANVILLE</v>
          </cell>
          <cell r="C482" t="str">
            <v>REDEVELOPMENT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 t="str">
            <v>SUSANVILLE</v>
          </cell>
          <cell r="C483" t="str">
            <v>REDEVELOPMENT</v>
          </cell>
          <cell r="D483">
            <v>2324026</v>
          </cell>
          <cell r="E483">
            <v>0</v>
          </cell>
          <cell r="F483">
            <v>0</v>
          </cell>
          <cell r="G483">
            <v>2324026</v>
          </cell>
          <cell r="H483">
            <v>7000</v>
          </cell>
          <cell r="I483">
            <v>1</v>
          </cell>
          <cell r="J483">
            <v>0</v>
          </cell>
          <cell r="K483">
            <v>0</v>
          </cell>
          <cell r="L483">
            <v>2331026</v>
          </cell>
        </row>
        <row r="484">
          <cell r="B484" t="str">
            <v>SUSANVILLE</v>
          </cell>
          <cell r="C484" t="str">
            <v>REDEVELOPMENT</v>
          </cell>
          <cell r="D484">
            <v>14379084</v>
          </cell>
          <cell r="E484">
            <v>0</v>
          </cell>
          <cell r="F484">
            <v>318710</v>
          </cell>
          <cell r="G484">
            <v>14697794</v>
          </cell>
          <cell r="H484">
            <v>21000</v>
          </cell>
          <cell r="I484">
            <v>3</v>
          </cell>
          <cell r="J484">
            <v>0</v>
          </cell>
          <cell r="K484">
            <v>0</v>
          </cell>
          <cell r="L484">
            <v>14718794</v>
          </cell>
        </row>
        <row r="485">
          <cell r="B485" t="str">
            <v>SUSANVILLE</v>
          </cell>
          <cell r="C485" t="str">
            <v>REDEVELOPMENT</v>
          </cell>
          <cell r="D485">
            <v>8651</v>
          </cell>
          <cell r="E485">
            <v>0</v>
          </cell>
          <cell r="F485">
            <v>0</v>
          </cell>
          <cell r="G485">
            <v>8651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8651</v>
          </cell>
        </row>
        <row r="486">
          <cell r="B486" t="str">
            <v>Susanville Redevelopment</v>
          </cell>
          <cell r="D486">
            <v>241341461</v>
          </cell>
          <cell r="E486">
            <v>0</v>
          </cell>
          <cell r="F486">
            <v>1813816</v>
          </cell>
          <cell r="G486">
            <v>243155277</v>
          </cell>
          <cell r="H486">
            <v>4491669</v>
          </cell>
          <cell r="I486">
            <v>644</v>
          </cell>
          <cell r="J486">
            <v>7000</v>
          </cell>
          <cell r="K486">
            <v>1</v>
          </cell>
          <cell r="L486">
            <v>247653946</v>
          </cell>
        </row>
        <row r="489">
          <cell r="B489" t="str">
            <v>WEST PATTON VILLAGE</v>
          </cell>
          <cell r="C489" t="str">
            <v>COMM. SERVICE</v>
          </cell>
          <cell r="D489">
            <v>7042599</v>
          </cell>
          <cell r="E489">
            <v>0</v>
          </cell>
          <cell r="F489">
            <v>15664</v>
          </cell>
          <cell r="G489">
            <v>7058263</v>
          </cell>
          <cell r="H489">
            <v>476000</v>
          </cell>
          <cell r="I489">
            <v>68</v>
          </cell>
          <cell r="J489">
            <v>0</v>
          </cell>
          <cell r="K489">
            <v>0</v>
          </cell>
          <cell r="L489">
            <v>7534263</v>
          </cell>
        </row>
        <row r="490">
          <cell r="B490" t="str">
            <v>WEST PATTON VILLAGE</v>
          </cell>
          <cell r="C490" t="str">
            <v>COMM. SERVICE</v>
          </cell>
          <cell r="D490">
            <v>0</v>
          </cell>
          <cell r="E490">
            <v>0</v>
          </cell>
          <cell r="F490">
            <v>739961</v>
          </cell>
          <cell r="G490">
            <v>739961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739961</v>
          </cell>
        </row>
        <row r="491">
          <cell r="B491" t="str">
            <v>WEST PATTON VILLAGE</v>
          </cell>
          <cell r="C491" t="str">
            <v>COMM. SERVICE</v>
          </cell>
          <cell r="D491">
            <v>4429566</v>
          </cell>
          <cell r="E491">
            <v>0</v>
          </cell>
          <cell r="F491">
            <v>65002</v>
          </cell>
          <cell r="G491">
            <v>4494568</v>
          </cell>
          <cell r="H491">
            <v>204775</v>
          </cell>
          <cell r="I491">
            <v>30</v>
          </cell>
          <cell r="J491">
            <v>0</v>
          </cell>
          <cell r="K491">
            <v>0</v>
          </cell>
          <cell r="L491">
            <v>4699343</v>
          </cell>
        </row>
        <row r="492">
          <cell r="B492" t="str">
            <v>WEST PATTON VILLAGE</v>
          </cell>
          <cell r="C492" t="str">
            <v>COMM. SERVICE</v>
          </cell>
          <cell r="D492">
            <v>399070</v>
          </cell>
          <cell r="E492">
            <v>0</v>
          </cell>
          <cell r="F492">
            <v>51000</v>
          </cell>
          <cell r="G492">
            <v>450070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450070</v>
          </cell>
        </row>
        <row r="493">
          <cell r="B493" t="str">
            <v>WEST PATTON VILLAGE</v>
          </cell>
          <cell r="C493" t="str">
            <v>COMM. SERVICE</v>
          </cell>
          <cell r="D493">
            <v>5572739</v>
          </cell>
          <cell r="E493">
            <v>0</v>
          </cell>
          <cell r="F493">
            <v>14759</v>
          </cell>
          <cell r="G493">
            <v>5587498</v>
          </cell>
          <cell r="H493">
            <v>144179</v>
          </cell>
          <cell r="I493">
            <v>21</v>
          </cell>
          <cell r="J493">
            <v>0</v>
          </cell>
          <cell r="K493">
            <v>0</v>
          </cell>
          <cell r="L493">
            <v>5731677</v>
          </cell>
        </row>
        <row r="494">
          <cell r="B494" t="str">
            <v>WEST PATTON VILLAGE</v>
          </cell>
          <cell r="C494" t="str">
            <v>COMM. SERVICE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 t="str">
            <v>WEST PATTON VILLAGE</v>
          </cell>
          <cell r="C495" t="str">
            <v>COMM. SERVICE</v>
          </cell>
          <cell r="D495">
            <v>1010</v>
          </cell>
          <cell r="E495">
            <v>0</v>
          </cell>
          <cell r="F495">
            <v>0</v>
          </cell>
          <cell r="G495">
            <v>1010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1010</v>
          </cell>
        </row>
        <row r="496">
          <cell r="B496" t="str">
            <v>WEST PATTON VILLAGE</v>
          </cell>
          <cell r="C496" t="str">
            <v>COMM. SERVICE</v>
          </cell>
          <cell r="D496">
            <v>494055</v>
          </cell>
          <cell r="E496">
            <v>0</v>
          </cell>
          <cell r="F496">
            <v>0</v>
          </cell>
          <cell r="G496">
            <v>494055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494055</v>
          </cell>
        </row>
        <row r="497">
          <cell r="B497" t="str">
            <v>WEST PATTON VILLAGE</v>
          </cell>
          <cell r="C497" t="str">
            <v>COMM. SERVICE</v>
          </cell>
          <cell r="D497">
            <v>28246</v>
          </cell>
          <cell r="E497">
            <v>0</v>
          </cell>
          <cell r="F497">
            <v>0</v>
          </cell>
          <cell r="G497">
            <v>28246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28246</v>
          </cell>
        </row>
        <row r="498">
          <cell r="B498" t="str">
            <v>WEST PATTON VILLAGE</v>
          </cell>
          <cell r="C498" t="str">
            <v>COMM. SERVICE</v>
          </cell>
          <cell r="D498">
            <v>28789</v>
          </cell>
          <cell r="E498">
            <v>0</v>
          </cell>
          <cell r="F498">
            <v>0</v>
          </cell>
          <cell r="G498">
            <v>28789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28789</v>
          </cell>
        </row>
        <row r="499">
          <cell r="B499" t="str">
            <v>WEST PATTON VILLAGE csd</v>
          </cell>
          <cell r="D499">
            <v>17996074</v>
          </cell>
          <cell r="E499">
            <v>0</v>
          </cell>
          <cell r="F499">
            <v>886386</v>
          </cell>
          <cell r="G499">
            <v>18882460</v>
          </cell>
          <cell r="H499">
            <v>824954</v>
          </cell>
          <cell r="I499">
            <v>119</v>
          </cell>
          <cell r="J499">
            <v>0</v>
          </cell>
          <cell r="K499">
            <v>0</v>
          </cell>
          <cell r="L499">
            <v>19707414</v>
          </cell>
        </row>
        <row r="501">
          <cell r="B501" t="str">
            <v>WESTWOOD</v>
          </cell>
          <cell r="C501" t="str">
            <v>COMM. SERVICE</v>
          </cell>
          <cell r="D501">
            <v>264200</v>
          </cell>
          <cell r="E501">
            <v>278</v>
          </cell>
          <cell r="F501">
            <v>0</v>
          </cell>
          <cell r="G501">
            <v>264478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264478</v>
          </cell>
        </row>
        <row r="502">
          <cell r="B502" t="str">
            <v>WESTWOOD</v>
          </cell>
          <cell r="C502" t="str">
            <v>COMM. SERVICE</v>
          </cell>
          <cell r="D502">
            <v>72605847</v>
          </cell>
          <cell r="E502">
            <v>180720</v>
          </cell>
          <cell r="F502">
            <v>1769860</v>
          </cell>
          <cell r="G502">
            <v>74556427</v>
          </cell>
          <cell r="H502">
            <v>2447200</v>
          </cell>
          <cell r="I502">
            <v>350</v>
          </cell>
          <cell r="J502">
            <v>0</v>
          </cell>
          <cell r="K502">
            <v>0</v>
          </cell>
          <cell r="L502">
            <v>77003627</v>
          </cell>
        </row>
        <row r="503">
          <cell r="B503" t="str">
            <v>Westwood CSD</v>
          </cell>
          <cell r="D503">
            <v>72870047</v>
          </cell>
          <cell r="E503">
            <v>180998</v>
          </cell>
          <cell r="F503">
            <v>1769860</v>
          </cell>
          <cell r="G503">
            <v>74820905</v>
          </cell>
          <cell r="H503">
            <v>2447200</v>
          </cell>
          <cell r="I503">
            <v>350</v>
          </cell>
          <cell r="J503">
            <v>0</v>
          </cell>
          <cell r="K503">
            <v>0</v>
          </cell>
          <cell r="L503">
            <v>77268105</v>
          </cell>
        </row>
        <row r="505">
          <cell r="B505" t="str">
            <v>WESTWOOD</v>
          </cell>
          <cell r="C505" t="str">
            <v>HOSPITAL</v>
          </cell>
          <cell r="D505">
            <v>13898441</v>
          </cell>
          <cell r="E505">
            <v>7319</v>
          </cell>
          <cell r="F505">
            <v>3770623</v>
          </cell>
          <cell r="G505">
            <v>17676383</v>
          </cell>
          <cell r="H505">
            <v>7000</v>
          </cell>
          <cell r="I505">
            <v>1</v>
          </cell>
          <cell r="J505">
            <v>0</v>
          </cell>
          <cell r="K505">
            <v>0</v>
          </cell>
          <cell r="L505">
            <v>17683383</v>
          </cell>
        </row>
        <row r="506">
          <cell r="B506" t="str">
            <v>WESTWOOD</v>
          </cell>
          <cell r="C506" t="str">
            <v>HOSPITAL</v>
          </cell>
          <cell r="D506">
            <v>18551432</v>
          </cell>
          <cell r="E506">
            <v>0</v>
          </cell>
          <cell r="F506">
            <v>52259</v>
          </cell>
          <cell r="G506">
            <v>18603691</v>
          </cell>
          <cell r="H506">
            <v>322000</v>
          </cell>
          <cell r="I506">
            <v>46</v>
          </cell>
          <cell r="J506">
            <v>0</v>
          </cell>
          <cell r="K506">
            <v>0</v>
          </cell>
          <cell r="L506">
            <v>18925691</v>
          </cell>
        </row>
        <row r="507">
          <cell r="B507" t="str">
            <v>WESTWOOD</v>
          </cell>
          <cell r="C507" t="str">
            <v>HOSPITAL</v>
          </cell>
          <cell r="D507">
            <v>264200</v>
          </cell>
          <cell r="E507">
            <v>278</v>
          </cell>
          <cell r="F507">
            <v>0</v>
          </cell>
          <cell r="G507">
            <v>264478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264478</v>
          </cell>
        </row>
        <row r="508">
          <cell r="B508" t="str">
            <v>WESTWOOD</v>
          </cell>
          <cell r="C508" t="str">
            <v>HOSPITAL</v>
          </cell>
          <cell r="D508">
            <v>12411057</v>
          </cell>
          <cell r="E508">
            <v>0</v>
          </cell>
          <cell r="F508">
            <v>403416</v>
          </cell>
          <cell r="G508">
            <v>12814473</v>
          </cell>
          <cell r="H508">
            <v>7000</v>
          </cell>
          <cell r="I508">
            <v>1</v>
          </cell>
          <cell r="J508">
            <v>0</v>
          </cell>
          <cell r="K508">
            <v>0</v>
          </cell>
          <cell r="L508">
            <v>12821473</v>
          </cell>
        </row>
        <row r="509">
          <cell r="B509" t="str">
            <v>WESTWOOD</v>
          </cell>
          <cell r="C509" t="str">
            <v>HOSPITAL</v>
          </cell>
          <cell r="D509">
            <v>521367</v>
          </cell>
          <cell r="E509">
            <v>9997</v>
          </cell>
          <cell r="F509">
            <v>0</v>
          </cell>
          <cell r="G509">
            <v>531364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531364</v>
          </cell>
        </row>
        <row r="510">
          <cell r="B510" t="str">
            <v>WESTWOOD</v>
          </cell>
          <cell r="C510" t="str">
            <v>HOSPITAL</v>
          </cell>
          <cell r="D510">
            <v>72605847</v>
          </cell>
          <cell r="E510">
            <v>180720</v>
          </cell>
          <cell r="F510">
            <v>1769860</v>
          </cell>
          <cell r="G510">
            <v>74556427</v>
          </cell>
          <cell r="H510">
            <v>2447200</v>
          </cell>
          <cell r="I510">
            <v>350</v>
          </cell>
          <cell r="J510">
            <v>0</v>
          </cell>
          <cell r="K510">
            <v>0</v>
          </cell>
          <cell r="L510">
            <v>77003627</v>
          </cell>
        </row>
        <row r="511">
          <cell r="B511" t="str">
            <v>Westwood Hospital</v>
          </cell>
          <cell r="D511">
            <v>118252344</v>
          </cell>
          <cell r="E511">
            <v>198314</v>
          </cell>
          <cell r="F511">
            <v>5996158</v>
          </cell>
          <cell r="G511">
            <v>124446816</v>
          </cell>
          <cell r="H511">
            <v>2783200</v>
          </cell>
          <cell r="I511">
            <v>398</v>
          </cell>
          <cell r="J511">
            <v>0</v>
          </cell>
          <cell r="K511">
            <v>0</v>
          </cell>
          <cell r="L511">
            <v>127230016</v>
          </cell>
        </row>
        <row r="514">
          <cell r="B514" t="str">
            <v>AREA NO. 3</v>
          </cell>
          <cell r="C514" t="str">
            <v>COUNTY SERVICE</v>
          </cell>
          <cell r="D514">
            <v>101644861</v>
          </cell>
          <cell r="E514">
            <v>0</v>
          </cell>
          <cell r="F514">
            <v>1981491</v>
          </cell>
          <cell r="G514">
            <v>103626352</v>
          </cell>
          <cell r="H514">
            <v>2571800</v>
          </cell>
          <cell r="I514">
            <v>368</v>
          </cell>
          <cell r="J514">
            <v>0</v>
          </cell>
          <cell r="K514">
            <v>0</v>
          </cell>
          <cell r="L514">
            <v>106198152</v>
          </cell>
        </row>
        <row r="515">
          <cell r="B515" t="str">
            <v>AREA NO. 3</v>
          </cell>
          <cell r="C515" t="str">
            <v>COUNTY SERVICE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 t="str">
            <v>AREA NO. 3</v>
          </cell>
          <cell r="C516" t="str">
            <v>COUNTY SERVICE</v>
          </cell>
          <cell r="D516">
            <v>5638124</v>
          </cell>
          <cell r="E516">
            <v>0</v>
          </cell>
          <cell r="F516">
            <v>6835</v>
          </cell>
          <cell r="G516">
            <v>5644959</v>
          </cell>
          <cell r="H516">
            <v>126000</v>
          </cell>
          <cell r="I516">
            <v>18</v>
          </cell>
          <cell r="J516">
            <v>0</v>
          </cell>
          <cell r="K516">
            <v>0</v>
          </cell>
          <cell r="L516">
            <v>5770959</v>
          </cell>
        </row>
        <row r="517">
          <cell r="B517" t="str">
            <v>AREA NO. 3</v>
          </cell>
          <cell r="C517" t="str">
            <v>COUNTY SERVICE</v>
          </cell>
          <cell r="D517">
            <v>10633</v>
          </cell>
          <cell r="E517">
            <v>0</v>
          </cell>
          <cell r="F517">
            <v>0</v>
          </cell>
          <cell r="G517">
            <v>10633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10633</v>
          </cell>
        </row>
        <row r="518">
          <cell r="B518" t="str">
            <v>AREA NO. 3</v>
          </cell>
          <cell r="C518" t="str">
            <v>COUNTY SERVICE</v>
          </cell>
          <cell r="D518">
            <v>1690738</v>
          </cell>
          <cell r="E518">
            <v>41856</v>
          </cell>
          <cell r="F518">
            <v>309711</v>
          </cell>
          <cell r="G518">
            <v>2042305</v>
          </cell>
          <cell r="H518">
            <v>21000</v>
          </cell>
          <cell r="I518">
            <v>3</v>
          </cell>
          <cell r="J518">
            <v>0</v>
          </cell>
          <cell r="K518">
            <v>0</v>
          </cell>
          <cell r="L518">
            <v>2063305</v>
          </cell>
        </row>
        <row r="519">
          <cell r="B519" t="str">
            <v>AREA NO. 3</v>
          </cell>
          <cell r="C519" t="str">
            <v>COUNTY SERVICE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 t="str">
            <v>AREA NO. 3</v>
          </cell>
          <cell r="C520" t="str">
            <v>COUNTY SERVICE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 t="str">
            <v>AREA NO. 3</v>
          </cell>
          <cell r="C521" t="str">
            <v>COUNTY SERVICE</v>
          </cell>
          <cell r="D521">
            <v>24078456</v>
          </cell>
          <cell r="E521">
            <v>0</v>
          </cell>
          <cell r="F521">
            <v>6263515</v>
          </cell>
          <cell r="G521">
            <v>30341971</v>
          </cell>
          <cell r="H521">
            <v>7000</v>
          </cell>
          <cell r="I521">
            <v>1</v>
          </cell>
          <cell r="J521">
            <v>0</v>
          </cell>
          <cell r="K521">
            <v>0</v>
          </cell>
          <cell r="L521">
            <v>30348971</v>
          </cell>
        </row>
        <row r="522">
          <cell r="B522" t="str">
            <v>AREA NO. 3</v>
          </cell>
          <cell r="C522" t="str">
            <v>COUNTY SERVICE</v>
          </cell>
          <cell r="D522">
            <v>8771614</v>
          </cell>
          <cell r="E522">
            <v>0</v>
          </cell>
          <cell r="F522">
            <v>1391054</v>
          </cell>
          <cell r="G522">
            <v>10162668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10162668</v>
          </cell>
        </row>
        <row r="523">
          <cell r="B523" t="str">
            <v>AREA NO. 3</v>
          </cell>
          <cell r="C523" t="str">
            <v>COUNTY SERVICE</v>
          </cell>
          <cell r="D523">
            <v>3133208</v>
          </cell>
          <cell r="E523">
            <v>0</v>
          </cell>
          <cell r="F523">
            <v>11482</v>
          </cell>
          <cell r="G523">
            <v>3144690</v>
          </cell>
          <cell r="H523">
            <v>112000</v>
          </cell>
          <cell r="I523">
            <v>16</v>
          </cell>
          <cell r="J523">
            <v>0</v>
          </cell>
          <cell r="K523">
            <v>0</v>
          </cell>
          <cell r="L523">
            <v>3256690</v>
          </cell>
        </row>
        <row r="524">
          <cell r="B524" t="str">
            <v>AREA NO. 3</v>
          </cell>
          <cell r="C524" t="str">
            <v>COUNTY SERVICE</v>
          </cell>
          <cell r="D524">
            <v>4716268</v>
          </cell>
          <cell r="E524">
            <v>0</v>
          </cell>
          <cell r="F524">
            <v>0</v>
          </cell>
          <cell r="G524">
            <v>4716268</v>
          </cell>
          <cell r="H524">
            <v>126000</v>
          </cell>
          <cell r="I524">
            <v>18</v>
          </cell>
          <cell r="J524">
            <v>0</v>
          </cell>
          <cell r="K524">
            <v>0</v>
          </cell>
          <cell r="L524">
            <v>4842268</v>
          </cell>
        </row>
        <row r="525">
          <cell r="B525" t="str">
            <v>AREA NO. 3</v>
          </cell>
          <cell r="C525" t="str">
            <v>COUNTY SERVICE</v>
          </cell>
          <cell r="D525">
            <v>92018</v>
          </cell>
          <cell r="E525">
            <v>0</v>
          </cell>
          <cell r="F525">
            <v>0</v>
          </cell>
          <cell r="G525">
            <v>92018</v>
          </cell>
          <cell r="H525">
            <v>7000</v>
          </cell>
          <cell r="I525">
            <v>1</v>
          </cell>
          <cell r="J525">
            <v>0</v>
          </cell>
          <cell r="K525">
            <v>0</v>
          </cell>
          <cell r="L525">
            <v>99018</v>
          </cell>
        </row>
        <row r="526">
          <cell r="B526" t="str">
            <v>AREA NO. 3</v>
          </cell>
          <cell r="C526" t="str">
            <v>COUNTY SERVICE</v>
          </cell>
          <cell r="D526">
            <v>923794</v>
          </cell>
          <cell r="E526">
            <v>0</v>
          </cell>
          <cell r="F526">
            <v>0</v>
          </cell>
          <cell r="G526">
            <v>923794</v>
          </cell>
          <cell r="H526">
            <v>7000</v>
          </cell>
          <cell r="I526">
            <v>1</v>
          </cell>
          <cell r="J526">
            <v>0</v>
          </cell>
          <cell r="K526">
            <v>0</v>
          </cell>
          <cell r="L526">
            <v>930794</v>
          </cell>
        </row>
        <row r="527">
          <cell r="B527" t="str">
            <v>AREA NO. 3</v>
          </cell>
          <cell r="C527" t="str">
            <v>COUNTY SERVICE</v>
          </cell>
          <cell r="D527">
            <v>1320675</v>
          </cell>
          <cell r="E527">
            <v>0</v>
          </cell>
          <cell r="F527">
            <v>7452</v>
          </cell>
          <cell r="G527">
            <v>1328127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1328127</v>
          </cell>
        </row>
        <row r="528">
          <cell r="B528" t="str">
            <v>AREA NO. 3</v>
          </cell>
          <cell r="C528" t="str">
            <v>COUNTY SERVICE</v>
          </cell>
          <cell r="D528">
            <v>1298253</v>
          </cell>
          <cell r="E528">
            <v>0</v>
          </cell>
          <cell r="F528">
            <v>113833</v>
          </cell>
          <cell r="G528">
            <v>1412086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1412086</v>
          </cell>
        </row>
        <row r="529">
          <cell r="B529" t="str">
            <v>AREA NO. 3</v>
          </cell>
          <cell r="C529" t="str">
            <v>COUNTY SERVICE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B530" t="str">
            <v>AREA NO. 3</v>
          </cell>
          <cell r="C530" t="str">
            <v>COUNTY SERVICE</v>
          </cell>
          <cell r="D530">
            <v>216458</v>
          </cell>
          <cell r="E530">
            <v>0</v>
          </cell>
          <cell r="F530">
            <v>32065</v>
          </cell>
          <cell r="G530">
            <v>248523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248523</v>
          </cell>
        </row>
        <row r="531">
          <cell r="B531" t="str">
            <v>AREA NO. 3</v>
          </cell>
          <cell r="C531" t="str">
            <v>COUNTY SERVICE</v>
          </cell>
          <cell r="D531">
            <v>610577</v>
          </cell>
          <cell r="E531">
            <v>0</v>
          </cell>
          <cell r="F531">
            <v>53053</v>
          </cell>
          <cell r="G531">
            <v>663630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663630</v>
          </cell>
        </row>
        <row r="532">
          <cell r="B532" t="str">
            <v>AREA NO. 3</v>
          </cell>
          <cell r="C532" t="str">
            <v>COUNTY SERVICE</v>
          </cell>
          <cell r="D532">
            <v>23174</v>
          </cell>
          <cell r="E532">
            <v>0</v>
          </cell>
          <cell r="F532">
            <v>0</v>
          </cell>
          <cell r="G532">
            <v>23174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23174</v>
          </cell>
        </row>
        <row r="533">
          <cell r="B533" t="str">
            <v>AREA NO. 3</v>
          </cell>
          <cell r="C533" t="str">
            <v>COUNTY SERVICE</v>
          </cell>
          <cell r="D533">
            <v>32017281</v>
          </cell>
          <cell r="E533">
            <v>0</v>
          </cell>
          <cell r="F533">
            <v>164249</v>
          </cell>
          <cell r="G533">
            <v>32181530</v>
          </cell>
          <cell r="H533">
            <v>679000</v>
          </cell>
          <cell r="I533">
            <v>97</v>
          </cell>
          <cell r="J533">
            <v>0</v>
          </cell>
          <cell r="K533">
            <v>0</v>
          </cell>
          <cell r="L533">
            <v>32860530</v>
          </cell>
        </row>
        <row r="534">
          <cell r="B534" t="str">
            <v>AREA NO. 3</v>
          </cell>
          <cell r="C534" t="str">
            <v>COUNTY SERVICE</v>
          </cell>
          <cell r="D534">
            <v>1745597</v>
          </cell>
          <cell r="E534">
            <v>0</v>
          </cell>
          <cell r="F534">
            <v>0</v>
          </cell>
          <cell r="G534">
            <v>1745597</v>
          </cell>
          <cell r="H534">
            <v>14000</v>
          </cell>
          <cell r="I534">
            <v>2</v>
          </cell>
          <cell r="J534">
            <v>0</v>
          </cell>
          <cell r="K534">
            <v>0</v>
          </cell>
          <cell r="L534">
            <v>1759597</v>
          </cell>
        </row>
        <row r="535">
          <cell r="B535" t="str">
            <v>AREA NO. 3</v>
          </cell>
          <cell r="C535" t="str">
            <v>COUNTY SERVICE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 t="str">
            <v>AREA NO. 3</v>
          </cell>
          <cell r="C536" t="str">
            <v>COUNTY SERVICE</v>
          </cell>
          <cell r="D536">
            <v>13266435</v>
          </cell>
          <cell r="E536">
            <v>0</v>
          </cell>
          <cell r="F536">
            <v>631115</v>
          </cell>
          <cell r="G536">
            <v>13897550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13897550</v>
          </cell>
        </row>
        <row r="537">
          <cell r="B537" t="str">
            <v>AREA NO. 3</v>
          </cell>
          <cell r="C537" t="str">
            <v>COUNTY SERVICE</v>
          </cell>
          <cell r="D537">
            <v>5707276</v>
          </cell>
          <cell r="E537">
            <v>0</v>
          </cell>
          <cell r="F537">
            <v>48713</v>
          </cell>
          <cell r="G537">
            <v>5755989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5755989</v>
          </cell>
        </row>
        <row r="538">
          <cell r="B538" t="str">
            <v>AREA NO. 3</v>
          </cell>
          <cell r="C538" t="str">
            <v>COUNTY SERVICE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B539" t="str">
            <v>AREA NO. 3</v>
          </cell>
          <cell r="C539" t="str">
            <v>COUNTY SERVICE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 t="str">
            <v>AREA NO. 3</v>
          </cell>
          <cell r="C540" t="str">
            <v>COUNTY SERVICE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 t="str">
            <v>AREA NO. 3</v>
          </cell>
          <cell r="C541" t="str">
            <v>COUNTY SERVICE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 t="str">
            <v>AREA NO. 3</v>
          </cell>
          <cell r="C542" t="str">
            <v>COUNTY SERVICE</v>
          </cell>
          <cell r="D542">
            <v>95137282</v>
          </cell>
          <cell r="E542">
            <v>0</v>
          </cell>
          <cell r="F542">
            <v>844894</v>
          </cell>
          <cell r="G542">
            <v>95982176</v>
          </cell>
          <cell r="H542">
            <v>2105600</v>
          </cell>
          <cell r="I542">
            <v>301</v>
          </cell>
          <cell r="J542">
            <v>0</v>
          </cell>
          <cell r="K542">
            <v>0</v>
          </cell>
          <cell r="L542">
            <v>98087776</v>
          </cell>
        </row>
        <row r="543">
          <cell r="B543" t="str">
            <v>AREA NO. 3</v>
          </cell>
          <cell r="C543" t="str">
            <v>COUNTY SERVICE</v>
          </cell>
          <cell r="D543">
            <v>10928680</v>
          </cell>
          <cell r="E543">
            <v>0</v>
          </cell>
          <cell r="F543">
            <v>706092</v>
          </cell>
          <cell r="G543">
            <v>11634772</v>
          </cell>
          <cell r="H543">
            <v>84000</v>
          </cell>
          <cell r="I543">
            <v>12</v>
          </cell>
          <cell r="J543">
            <v>0</v>
          </cell>
          <cell r="K543">
            <v>0</v>
          </cell>
          <cell r="L543">
            <v>11718772</v>
          </cell>
        </row>
        <row r="544">
          <cell r="B544" t="str">
            <v>AREA NO. 3</v>
          </cell>
          <cell r="C544" t="str">
            <v>COUNTY SERVICE</v>
          </cell>
          <cell r="D544">
            <v>210485150</v>
          </cell>
          <cell r="E544">
            <v>0</v>
          </cell>
          <cell r="F544">
            <v>0</v>
          </cell>
          <cell r="G544">
            <v>210485150</v>
          </cell>
          <cell r="H544">
            <v>4344669</v>
          </cell>
          <cell r="I544">
            <v>623</v>
          </cell>
          <cell r="J544">
            <v>7000</v>
          </cell>
          <cell r="K544">
            <v>1</v>
          </cell>
          <cell r="L544">
            <v>214836819</v>
          </cell>
        </row>
        <row r="545">
          <cell r="B545" t="str">
            <v>AREA NO. 3</v>
          </cell>
          <cell r="C545" t="str">
            <v>COUNTY SERVICE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B546" t="str">
            <v>AREA NO. 3</v>
          </cell>
          <cell r="C546" t="str">
            <v>COUNTY SERVICE</v>
          </cell>
          <cell r="D546">
            <v>2324026</v>
          </cell>
          <cell r="E546">
            <v>0</v>
          </cell>
          <cell r="F546">
            <v>0</v>
          </cell>
          <cell r="G546">
            <v>2324026</v>
          </cell>
          <cell r="H546">
            <v>7000</v>
          </cell>
          <cell r="I546">
            <v>1</v>
          </cell>
          <cell r="J546">
            <v>0</v>
          </cell>
          <cell r="K546">
            <v>0</v>
          </cell>
          <cell r="L546">
            <v>2331026</v>
          </cell>
        </row>
        <row r="547">
          <cell r="B547" t="str">
            <v>AREA NO. 3</v>
          </cell>
          <cell r="C547" t="str">
            <v>COUNTY SERVICE</v>
          </cell>
          <cell r="D547">
            <v>14379084</v>
          </cell>
          <cell r="E547">
            <v>0</v>
          </cell>
          <cell r="F547">
            <v>318710</v>
          </cell>
          <cell r="G547">
            <v>14697794</v>
          </cell>
          <cell r="H547">
            <v>21000</v>
          </cell>
          <cell r="I547">
            <v>3</v>
          </cell>
          <cell r="J547">
            <v>0</v>
          </cell>
          <cell r="K547">
            <v>0</v>
          </cell>
          <cell r="L547">
            <v>14718794</v>
          </cell>
        </row>
        <row r="548">
          <cell r="B548" t="str">
            <v>AREA NO. 3</v>
          </cell>
          <cell r="C548" t="str">
            <v>COUNTY SERVICE</v>
          </cell>
          <cell r="D548">
            <v>8651</v>
          </cell>
          <cell r="E548">
            <v>0</v>
          </cell>
          <cell r="F548">
            <v>0</v>
          </cell>
          <cell r="G548">
            <v>8651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8651</v>
          </cell>
        </row>
        <row r="549">
          <cell r="B549" t="str">
            <v>AREA NO. 3</v>
          </cell>
          <cell r="C549" t="str">
            <v>COUNTY SERVICE</v>
          </cell>
          <cell r="D549">
            <v>1284376</v>
          </cell>
          <cell r="E549">
            <v>0</v>
          </cell>
          <cell r="F549">
            <v>76934</v>
          </cell>
          <cell r="G549">
            <v>1361310</v>
          </cell>
          <cell r="H549">
            <v>42000</v>
          </cell>
          <cell r="I549">
            <v>6</v>
          </cell>
          <cell r="J549">
            <v>0</v>
          </cell>
          <cell r="K549">
            <v>0</v>
          </cell>
          <cell r="L549">
            <v>1403310</v>
          </cell>
        </row>
        <row r="550">
          <cell r="B550" t="str">
            <v>AREA NO. 3</v>
          </cell>
          <cell r="C550" t="str">
            <v>COUNTY SERVICE</v>
          </cell>
          <cell r="D550">
            <v>40570035</v>
          </cell>
          <cell r="E550">
            <v>0</v>
          </cell>
          <cell r="F550">
            <v>142394</v>
          </cell>
          <cell r="G550">
            <v>40712429</v>
          </cell>
          <cell r="H550">
            <v>992600</v>
          </cell>
          <cell r="I550">
            <v>142</v>
          </cell>
          <cell r="J550">
            <v>0</v>
          </cell>
          <cell r="K550">
            <v>0</v>
          </cell>
          <cell r="L550">
            <v>41705029</v>
          </cell>
        </row>
        <row r="551">
          <cell r="B551" t="str">
            <v>AREA NO. 3</v>
          </cell>
          <cell r="C551" t="str">
            <v>COUNTY SERVICE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B552" t="str">
            <v>AREA NO. 3</v>
          </cell>
          <cell r="C552" t="str">
            <v>COUNTY SERVICE</v>
          </cell>
          <cell r="D552">
            <v>27200</v>
          </cell>
          <cell r="E552">
            <v>0</v>
          </cell>
          <cell r="F552">
            <v>0</v>
          </cell>
          <cell r="G552">
            <v>27200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27200</v>
          </cell>
        </row>
        <row r="553">
          <cell r="B553" t="str">
            <v>AREA NO. 3</v>
          </cell>
          <cell r="C553" t="str">
            <v>COUNTY SERVICE</v>
          </cell>
          <cell r="D553">
            <v>1600867</v>
          </cell>
          <cell r="E553">
            <v>0</v>
          </cell>
          <cell r="F553">
            <v>0</v>
          </cell>
          <cell r="G553">
            <v>1600867</v>
          </cell>
          <cell r="H553">
            <v>28000</v>
          </cell>
          <cell r="I553">
            <v>4</v>
          </cell>
          <cell r="J553">
            <v>0</v>
          </cell>
          <cell r="K553">
            <v>0</v>
          </cell>
          <cell r="L553">
            <v>1628867</v>
          </cell>
        </row>
        <row r="554">
          <cell r="B554" t="str">
            <v>AREA NO. 3</v>
          </cell>
          <cell r="C554" t="str">
            <v>COUNTY SERVICE</v>
          </cell>
          <cell r="D554">
            <v>3565212</v>
          </cell>
          <cell r="E554">
            <v>0</v>
          </cell>
          <cell r="F554">
            <v>0</v>
          </cell>
          <cell r="G554">
            <v>3565212</v>
          </cell>
          <cell r="H554">
            <v>91000</v>
          </cell>
          <cell r="I554">
            <v>13</v>
          </cell>
          <cell r="J554">
            <v>0</v>
          </cell>
          <cell r="K554">
            <v>0</v>
          </cell>
          <cell r="L554">
            <v>3656212</v>
          </cell>
        </row>
        <row r="555">
          <cell r="B555" t="str">
            <v>AREA NO. 3</v>
          </cell>
          <cell r="C555" t="str">
            <v>COUNTY SERVICE</v>
          </cell>
          <cell r="D555">
            <v>185431930</v>
          </cell>
          <cell r="E555">
            <v>0</v>
          </cell>
          <cell r="F555">
            <v>1482422</v>
          </cell>
          <cell r="G555">
            <v>186914352</v>
          </cell>
          <cell r="H555">
            <v>4605765</v>
          </cell>
          <cell r="I555">
            <v>658</v>
          </cell>
          <cell r="J555">
            <v>7000</v>
          </cell>
          <cell r="K555">
            <v>1</v>
          </cell>
          <cell r="L555">
            <v>191527117</v>
          </cell>
        </row>
        <row r="556">
          <cell r="B556" t="str">
            <v>AREA NO. 3</v>
          </cell>
          <cell r="C556" t="str">
            <v>COUNTY SERVICE</v>
          </cell>
          <cell r="D556">
            <v>2077339</v>
          </cell>
          <cell r="E556">
            <v>0</v>
          </cell>
          <cell r="F556">
            <v>4991</v>
          </cell>
          <cell r="G556">
            <v>2082330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2082330</v>
          </cell>
        </row>
        <row r="557">
          <cell r="B557" t="str">
            <v>AREA NO. 3</v>
          </cell>
          <cell r="C557" t="str">
            <v>COUNTY SERVICE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 t="str">
            <v>AREA NO. 3</v>
          </cell>
          <cell r="C558" t="str">
            <v>COUNTY SERVICE</v>
          </cell>
          <cell r="D558">
            <v>3363</v>
          </cell>
          <cell r="E558">
            <v>0</v>
          </cell>
          <cell r="F558">
            <v>0</v>
          </cell>
          <cell r="G558">
            <v>3363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3363</v>
          </cell>
        </row>
        <row r="559">
          <cell r="B559" t="str">
            <v>AREA NO. 3</v>
          </cell>
          <cell r="C559" t="str">
            <v>COUNTY SERVICE</v>
          </cell>
          <cell r="D559">
            <v>550852</v>
          </cell>
          <cell r="E559">
            <v>0</v>
          </cell>
          <cell r="F559">
            <v>0</v>
          </cell>
          <cell r="G559">
            <v>550852</v>
          </cell>
          <cell r="H559">
            <v>7000</v>
          </cell>
          <cell r="I559">
            <v>1</v>
          </cell>
          <cell r="J559">
            <v>0</v>
          </cell>
          <cell r="K559">
            <v>0</v>
          </cell>
          <cell r="L559">
            <v>557852</v>
          </cell>
        </row>
        <row r="560">
          <cell r="B560" t="str">
            <v>AREA NO. 3</v>
          </cell>
          <cell r="C560" t="str">
            <v>COUNTY SERVICE</v>
          </cell>
          <cell r="D560">
            <v>30105358</v>
          </cell>
          <cell r="E560">
            <v>0</v>
          </cell>
          <cell r="F560">
            <v>213402</v>
          </cell>
          <cell r="G560">
            <v>30318760</v>
          </cell>
          <cell r="H560">
            <v>644000</v>
          </cell>
          <cell r="I560">
            <v>92</v>
          </cell>
          <cell r="J560">
            <v>0</v>
          </cell>
          <cell r="K560">
            <v>0</v>
          </cell>
          <cell r="L560">
            <v>30962760</v>
          </cell>
        </row>
        <row r="561">
          <cell r="B561" t="str">
            <v>AREA NO. 3</v>
          </cell>
          <cell r="C561" t="str">
            <v>COUNTY SERVICE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 t="str">
            <v>AREA NO. 3</v>
          </cell>
          <cell r="C562" t="str">
            <v>COUNTY SERVICE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B563" t="str">
            <v>AREA NO. 3</v>
          </cell>
          <cell r="C563" t="str">
            <v>COUNTY SERVICE</v>
          </cell>
          <cell r="D563">
            <v>101818823</v>
          </cell>
          <cell r="E563">
            <v>74530</v>
          </cell>
          <cell r="F563">
            <v>14482979</v>
          </cell>
          <cell r="G563">
            <v>116376332</v>
          </cell>
          <cell r="H563">
            <v>1985850</v>
          </cell>
          <cell r="I563">
            <v>285</v>
          </cell>
          <cell r="J563">
            <v>7000</v>
          </cell>
          <cell r="K563">
            <v>1</v>
          </cell>
          <cell r="L563">
            <v>118369182</v>
          </cell>
        </row>
        <row r="564">
          <cell r="B564" t="str">
            <v>AREA NO. 3</v>
          </cell>
          <cell r="C564" t="str">
            <v>COUNTY SERVICE</v>
          </cell>
          <cell r="D564">
            <v>1524694</v>
          </cell>
          <cell r="E564">
            <v>0</v>
          </cell>
          <cell r="F564">
            <v>0</v>
          </cell>
          <cell r="G564">
            <v>1524694</v>
          </cell>
          <cell r="H564">
            <v>21000</v>
          </cell>
          <cell r="I564">
            <v>3</v>
          </cell>
          <cell r="J564">
            <v>0</v>
          </cell>
          <cell r="K564">
            <v>0</v>
          </cell>
          <cell r="L564">
            <v>1545694</v>
          </cell>
        </row>
        <row r="565">
          <cell r="B565" t="str">
            <v>AREA NO. 3</v>
          </cell>
          <cell r="C565" t="str">
            <v>COUNTY SERVICE</v>
          </cell>
          <cell r="D565">
            <v>3351877</v>
          </cell>
          <cell r="E565">
            <v>0</v>
          </cell>
          <cell r="F565">
            <v>184860</v>
          </cell>
          <cell r="G565">
            <v>3536737</v>
          </cell>
          <cell r="H565">
            <v>42000</v>
          </cell>
          <cell r="I565">
            <v>6</v>
          </cell>
          <cell r="J565">
            <v>0</v>
          </cell>
          <cell r="K565">
            <v>0</v>
          </cell>
          <cell r="L565">
            <v>3578737</v>
          </cell>
        </row>
        <row r="566">
          <cell r="B566" t="str">
            <v>AREA NO. 3</v>
          </cell>
          <cell r="C566" t="str">
            <v>COUNTY SERVICE</v>
          </cell>
          <cell r="D566">
            <v>936324</v>
          </cell>
          <cell r="E566">
            <v>0</v>
          </cell>
          <cell r="F566">
            <v>5278</v>
          </cell>
          <cell r="G566">
            <v>941602</v>
          </cell>
          <cell r="H566">
            <v>7000</v>
          </cell>
          <cell r="I566">
            <v>1</v>
          </cell>
          <cell r="J566">
            <v>0</v>
          </cell>
          <cell r="K566">
            <v>0</v>
          </cell>
          <cell r="L566">
            <v>948602</v>
          </cell>
        </row>
        <row r="567">
          <cell r="B567" t="str">
            <v>AREA NO. 3</v>
          </cell>
          <cell r="C567" t="str">
            <v>COUNTY SERVICE</v>
          </cell>
          <cell r="D567">
            <v>5428105</v>
          </cell>
          <cell r="E567">
            <v>0</v>
          </cell>
          <cell r="F567">
            <v>0</v>
          </cell>
          <cell r="G567">
            <v>5428105</v>
          </cell>
          <cell r="H567">
            <v>35000</v>
          </cell>
          <cell r="I567">
            <v>5</v>
          </cell>
          <cell r="J567">
            <v>0</v>
          </cell>
          <cell r="K567">
            <v>0</v>
          </cell>
          <cell r="L567">
            <v>5463105</v>
          </cell>
        </row>
        <row r="568">
          <cell r="B568" t="str">
            <v>AREA NO. 3</v>
          </cell>
          <cell r="C568" t="str">
            <v>COUNTY SERVICE</v>
          </cell>
          <cell r="D568">
            <v>108869420</v>
          </cell>
          <cell r="E568">
            <v>0</v>
          </cell>
          <cell r="F568">
            <v>559546</v>
          </cell>
          <cell r="G568">
            <v>109428966</v>
          </cell>
          <cell r="H568">
            <v>2392600</v>
          </cell>
          <cell r="I568">
            <v>342</v>
          </cell>
          <cell r="J568">
            <v>0</v>
          </cell>
          <cell r="K568">
            <v>0</v>
          </cell>
          <cell r="L568">
            <v>111821566</v>
          </cell>
        </row>
        <row r="569">
          <cell r="B569" t="str">
            <v>AREA NO. 3</v>
          </cell>
          <cell r="C569" t="str">
            <v>COUNTY SERVICE</v>
          </cell>
          <cell r="D569">
            <v>1651373</v>
          </cell>
          <cell r="E569">
            <v>0</v>
          </cell>
          <cell r="F569">
            <v>7722</v>
          </cell>
          <cell r="G569">
            <v>1659095</v>
          </cell>
          <cell r="H569">
            <v>28000</v>
          </cell>
          <cell r="I569">
            <v>4</v>
          </cell>
          <cell r="J569">
            <v>0</v>
          </cell>
          <cell r="K569">
            <v>0</v>
          </cell>
          <cell r="L569">
            <v>1687095</v>
          </cell>
        </row>
        <row r="570">
          <cell r="B570" t="str">
            <v>AREA NO. 3</v>
          </cell>
          <cell r="C570" t="str">
            <v>COUNTY SERVICE</v>
          </cell>
          <cell r="D570">
            <v>1367129</v>
          </cell>
          <cell r="E570">
            <v>0</v>
          </cell>
          <cell r="F570">
            <v>0</v>
          </cell>
          <cell r="G570">
            <v>1367129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1367129</v>
          </cell>
        </row>
        <row r="571">
          <cell r="B571" t="str">
            <v>AREA NO. 3</v>
          </cell>
          <cell r="C571" t="str">
            <v>COUNTY SERVICE</v>
          </cell>
          <cell r="D571">
            <v>117612</v>
          </cell>
          <cell r="E571">
            <v>0</v>
          </cell>
          <cell r="F571">
            <v>1989617</v>
          </cell>
          <cell r="G571">
            <v>2107229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2107229</v>
          </cell>
        </row>
        <row r="572">
          <cell r="B572" t="str">
            <v>AREA NO. 3</v>
          </cell>
          <cell r="C572" t="str">
            <v>COUNTY SERVICE</v>
          </cell>
          <cell r="D572">
            <v>22274153</v>
          </cell>
          <cell r="E572">
            <v>0</v>
          </cell>
          <cell r="F572">
            <v>81020</v>
          </cell>
          <cell r="G572">
            <v>22355173</v>
          </cell>
          <cell r="H572">
            <v>763000</v>
          </cell>
          <cell r="I572">
            <v>109</v>
          </cell>
          <cell r="J572">
            <v>0</v>
          </cell>
          <cell r="K572">
            <v>0</v>
          </cell>
          <cell r="L572">
            <v>23118173</v>
          </cell>
        </row>
        <row r="573">
          <cell r="B573" t="str">
            <v>AREA NO. 3</v>
          </cell>
          <cell r="C573" t="str">
            <v>COUNTY SERVICE</v>
          </cell>
          <cell r="D573">
            <v>89854655</v>
          </cell>
          <cell r="E573">
            <v>156143</v>
          </cell>
          <cell r="F573">
            <v>1040620</v>
          </cell>
          <cell r="G573">
            <v>91051418</v>
          </cell>
          <cell r="H573">
            <v>1713600</v>
          </cell>
          <cell r="I573">
            <v>245</v>
          </cell>
          <cell r="J573">
            <v>0</v>
          </cell>
          <cell r="K573">
            <v>0</v>
          </cell>
          <cell r="L573">
            <v>92765018</v>
          </cell>
        </row>
        <row r="574">
          <cell r="B574" t="str">
            <v>AREA NO. 3</v>
          </cell>
          <cell r="C574" t="str">
            <v>COUNTY SERVICE</v>
          </cell>
          <cell r="D574">
            <v>4070464</v>
          </cell>
          <cell r="E574">
            <v>54944</v>
          </cell>
          <cell r="F574">
            <v>0</v>
          </cell>
          <cell r="G574">
            <v>4125408</v>
          </cell>
          <cell r="H574">
            <v>126000</v>
          </cell>
          <cell r="I574">
            <v>18</v>
          </cell>
          <cell r="J574">
            <v>0</v>
          </cell>
          <cell r="K574">
            <v>0</v>
          </cell>
          <cell r="L574">
            <v>4251408</v>
          </cell>
        </row>
        <row r="575">
          <cell r="B575" t="str">
            <v>AREA NO. 3</v>
          </cell>
          <cell r="C575" t="str">
            <v>COUNTY SERVICE</v>
          </cell>
          <cell r="D575">
            <v>199600</v>
          </cell>
          <cell r="E575">
            <v>0</v>
          </cell>
          <cell r="F575">
            <v>0</v>
          </cell>
          <cell r="G575">
            <v>199600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199600</v>
          </cell>
        </row>
        <row r="576">
          <cell r="B576" t="str">
            <v>AREA NO. 3</v>
          </cell>
          <cell r="C576" t="str">
            <v>COUNTY SERVICE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 t="str">
            <v>AREA NO. 3</v>
          </cell>
          <cell r="C577" t="str">
            <v>COUNTY SERVICE</v>
          </cell>
          <cell r="D577">
            <v>10375608</v>
          </cell>
          <cell r="E577">
            <v>30615</v>
          </cell>
          <cell r="F577">
            <v>16945</v>
          </cell>
          <cell r="G577">
            <v>10423168</v>
          </cell>
          <cell r="H577">
            <v>189000</v>
          </cell>
          <cell r="I577">
            <v>27</v>
          </cell>
          <cell r="J577">
            <v>0</v>
          </cell>
          <cell r="K577">
            <v>0</v>
          </cell>
          <cell r="L577">
            <v>10612168</v>
          </cell>
        </row>
        <row r="578">
          <cell r="B578" t="str">
            <v>AREA NO. 3</v>
          </cell>
          <cell r="C578" t="str">
            <v>COUNTY SERVICE</v>
          </cell>
          <cell r="D578">
            <v>3072204</v>
          </cell>
          <cell r="E578">
            <v>0</v>
          </cell>
          <cell r="F578">
            <v>425784</v>
          </cell>
          <cell r="G578">
            <v>3497988</v>
          </cell>
          <cell r="H578">
            <v>56000</v>
          </cell>
          <cell r="I578">
            <v>8</v>
          </cell>
          <cell r="J578">
            <v>0</v>
          </cell>
          <cell r="K578">
            <v>0</v>
          </cell>
          <cell r="L578">
            <v>3553988</v>
          </cell>
        </row>
        <row r="579">
          <cell r="B579" t="str">
            <v>AREA NO. 3</v>
          </cell>
          <cell r="C579" t="str">
            <v>COUNTY SERVICE</v>
          </cell>
          <cell r="D579">
            <v>28324952</v>
          </cell>
          <cell r="E579">
            <v>50317</v>
          </cell>
          <cell r="F579">
            <v>2403137</v>
          </cell>
          <cell r="G579">
            <v>30778406</v>
          </cell>
          <cell r="H579">
            <v>154000</v>
          </cell>
          <cell r="I579">
            <v>22</v>
          </cell>
          <cell r="J579">
            <v>0</v>
          </cell>
          <cell r="K579">
            <v>0</v>
          </cell>
          <cell r="L579">
            <v>30932406</v>
          </cell>
        </row>
        <row r="580">
          <cell r="B580" t="str">
            <v>AREA NO. 3</v>
          </cell>
          <cell r="C580" t="str">
            <v>COUNTY SERVICE</v>
          </cell>
          <cell r="D580">
            <v>1797427</v>
          </cell>
          <cell r="E580">
            <v>0</v>
          </cell>
          <cell r="F580">
            <v>0</v>
          </cell>
          <cell r="G580">
            <v>1797427</v>
          </cell>
          <cell r="H580">
            <v>7000</v>
          </cell>
          <cell r="I580">
            <v>1</v>
          </cell>
          <cell r="J580">
            <v>0</v>
          </cell>
          <cell r="K580">
            <v>0</v>
          </cell>
          <cell r="L580">
            <v>1804427</v>
          </cell>
        </row>
        <row r="581">
          <cell r="B581" t="str">
            <v>AREA NO. 3</v>
          </cell>
          <cell r="C581" t="str">
            <v>COUNTY SERVICE</v>
          </cell>
          <cell r="D581">
            <v>1010</v>
          </cell>
          <cell r="E581">
            <v>0</v>
          </cell>
          <cell r="F581">
            <v>0</v>
          </cell>
          <cell r="G581">
            <v>1010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1010</v>
          </cell>
        </row>
        <row r="582">
          <cell r="B582" t="str">
            <v>AREA NO. 3</v>
          </cell>
          <cell r="C582" t="str">
            <v>COUNTY SERVICE</v>
          </cell>
          <cell r="D582">
            <v>494055</v>
          </cell>
          <cell r="E582">
            <v>0</v>
          </cell>
          <cell r="F582">
            <v>0</v>
          </cell>
          <cell r="G582">
            <v>494055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494055</v>
          </cell>
        </row>
        <row r="583">
          <cell r="B583" t="str">
            <v>AREA NO. 3</v>
          </cell>
          <cell r="C583" t="str">
            <v>COUNTY SERVICE</v>
          </cell>
          <cell r="D583">
            <v>28246</v>
          </cell>
          <cell r="E583">
            <v>0</v>
          </cell>
          <cell r="F583">
            <v>0</v>
          </cell>
          <cell r="G583">
            <v>28246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28246</v>
          </cell>
        </row>
        <row r="584">
          <cell r="B584" t="str">
            <v>AREA NO. 3</v>
          </cell>
          <cell r="C584" t="str">
            <v>COUNTY SERVICE</v>
          </cell>
          <cell r="D584">
            <v>7417</v>
          </cell>
          <cell r="E584">
            <v>0</v>
          </cell>
          <cell r="F584">
            <v>0</v>
          </cell>
          <cell r="G584">
            <v>7417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7417</v>
          </cell>
        </row>
        <row r="585">
          <cell r="B585" t="str">
            <v>AREA NO. 3</v>
          </cell>
          <cell r="C585" t="str">
            <v>COUNTY SERVICE</v>
          </cell>
          <cell r="D585">
            <v>6768961</v>
          </cell>
          <cell r="E585">
            <v>0</v>
          </cell>
          <cell r="F585">
            <v>16281</v>
          </cell>
          <cell r="G585">
            <v>6785242</v>
          </cell>
          <cell r="H585">
            <v>161000</v>
          </cell>
          <cell r="I585">
            <v>23</v>
          </cell>
          <cell r="J585">
            <v>0</v>
          </cell>
          <cell r="K585">
            <v>0</v>
          </cell>
          <cell r="L585">
            <v>6946242</v>
          </cell>
        </row>
        <row r="586">
          <cell r="B586" t="str">
            <v>AREA NO. 3</v>
          </cell>
          <cell r="C586" t="str">
            <v>COUNTY SERVICE</v>
          </cell>
          <cell r="D586">
            <v>3307855</v>
          </cell>
          <cell r="E586">
            <v>8314</v>
          </cell>
          <cell r="F586">
            <v>17167</v>
          </cell>
          <cell r="G586">
            <v>3333336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3333336</v>
          </cell>
        </row>
        <row r="587">
          <cell r="B587" t="str">
            <v>AREA NO. 3</v>
          </cell>
          <cell r="C587" t="str">
            <v>COUNTY SERVICE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B588" t="str">
            <v>AREA NO. 3</v>
          </cell>
          <cell r="C588" t="str">
            <v>COUNTY SERVICE</v>
          </cell>
          <cell r="D588">
            <v>41163303</v>
          </cell>
          <cell r="E588">
            <v>504518</v>
          </cell>
          <cell r="F588">
            <v>3380497</v>
          </cell>
          <cell r="G588">
            <v>45048318</v>
          </cell>
          <cell r="H588">
            <v>715851</v>
          </cell>
          <cell r="I588">
            <v>104</v>
          </cell>
          <cell r="J588">
            <v>0</v>
          </cell>
          <cell r="K588">
            <v>0</v>
          </cell>
          <cell r="L588">
            <v>45764169</v>
          </cell>
        </row>
        <row r="589">
          <cell r="B589" t="str">
            <v>AREA NO. 3</v>
          </cell>
          <cell r="C589" t="str">
            <v>COUNTY SERVICE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B590" t="str">
            <v>AREA NO. 3</v>
          </cell>
          <cell r="C590" t="str">
            <v>COUNTY SERVICE</v>
          </cell>
          <cell r="D590">
            <v>6046800</v>
          </cell>
          <cell r="E590">
            <v>0</v>
          </cell>
          <cell r="F590">
            <v>63677</v>
          </cell>
          <cell r="G590">
            <v>6110477</v>
          </cell>
          <cell r="H590">
            <v>98000</v>
          </cell>
          <cell r="I590">
            <v>14</v>
          </cell>
          <cell r="J590">
            <v>0</v>
          </cell>
          <cell r="K590">
            <v>0</v>
          </cell>
          <cell r="L590">
            <v>6208477</v>
          </cell>
        </row>
        <row r="591">
          <cell r="B591" t="str">
            <v>AREA NO. 3</v>
          </cell>
          <cell r="C591" t="str">
            <v>COUNTY SERVICE</v>
          </cell>
          <cell r="D591">
            <v>309021</v>
          </cell>
          <cell r="E591">
            <v>0</v>
          </cell>
          <cell r="F591">
            <v>0</v>
          </cell>
          <cell r="G591">
            <v>309021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309021</v>
          </cell>
        </row>
        <row r="592">
          <cell r="B592" t="str">
            <v>AREA NO. 3</v>
          </cell>
          <cell r="C592" t="str">
            <v>COUNTY SERVICE</v>
          </cell>
          <cell r="D592">
            <v>22993090</v>
          </cell>
          <cell r="E592">
            <v>0</v>
          </cell>
          <cell r="F592">
            <v>108782</v>
          </cell>
          <cell r="G592">
            <v>23101872</v>
          </cell>
          <cell r="H592">
            <v>789600</v>
          </cell>
          <cell r="I592">
            <v>113</v>
          </cell>
          <cell r="J592">
            <v>0</v>
          </cell>
          <cell r="K592">
            <v>0</v>
          </cell>
          <cell r="L592">
            <v>23891472</v>
          </cell>
        </row>
        <row r="593">
          <cell r="B593" t="str">
            <v>AREA NO. 3</v>
          </cell>
          <cell r="C593" t="str">
            <v>COUNTY SERVICE</v>
          </cell>
          <cell r="D593">
            <v>63971584</v>
          </cell>
          <cell r="E593">
            <v>0</v>
          </cell>
          <cell r="F593">
            <v>437886</v>
          </cell>
          <cell r="G593">
            <v>64409470</v>
          </cell>
          <cell r="H593">
            <v>434000</v>
          </cell>
          <cell r="I593">
            <v>62</v>
          </cell>
          <cell r="J593">
            <v>0</v>
          </cell>
          <cell r="K593">
            <v>0</v>
          </cell>
          <cell r="L593">
            <v>64843470</v>
          </cell>
        </row>
        <row r="594">
          <cell r="B594" t="str">
            <v>AREA NO. 3</v>
          </cell>
          <cell r="C594" t="str">
            <v>COUNTY SERVICE</v>
          </cell>
          <cell r="D594">
            <v>35151711</v>
          </cell>
          <cell r="E594">
            <v>0</v>
          </cell>
          <cell r="F594">
            <v>3244873</v>
          </cell>
          <cell r="G594">
            <v>38396584</v>
          </cell>
          <cell r="H594">
            <v>336000</v>
          </cell>
          <cell r="I594">
            <v>48</v>
          </cell>
          <cell r="J594">
            <v>0</v>
          </cell>
          <cell r="K594">
            <v>0</v>
          </cell>
          <cell r="L594">
            <v>38732584</v>
          </cell>
        </row>
        <row r="595">
          <cell r="B595" t="str">
            <v>AREA NO. 3</v>
          </cell>
          <cell r="C595" t="str">
            <v>COUNTY SERVICE</v>
          </cell>
          <cell r="D595">
            <v>29017040</v>
          </cell>
          <cell r="E595">
            <v>0</v>
          </cell>
          <cell r="F595">
            <v>124640</v>
          </cell>
          <cell r="G595">
            <v>29141680</v>
          </cell>
          <cell r="H595">
            <v>231000</v>
          </cell>
          <cell r="I595">
            <v>33</v>
          </cell>
          <cell r="J595">
            <v>0</v>
          </cell>
          <cell r="K595">
            <v>0</v>
          </cell>
          <cell r="L595">
            <v>29372680</v>
          </cell>
        </row>
        <row r="596">
          <cell r="B596" t="str">
            <v>AREA NO. 3</v>
          </cell>
          <cell r="C596" t="str">
            <v>COUNTY SERVICE</v>
          </cell>
          <cell r="D596">
            <v>2834543</v>
          </cell>
          <cell r="E596">
            <v>0</v>
          </cell>
          <cell r="F596">
            <v>28944</v>
          </cell>
          <cell r="G596">
            <v>2863487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2863487</v>
          </cell>
        </row>
        <row r="597">
          <cell r="B597" t="str">
            <v>AREA NO. 3</v>
          </cell>
          <cell r="C597" t="str">
            <v>COUNTY SERVICE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 t="str">
            <v>AREA NO. 3</v>
          </cell>
          <cell r="C598" t="str">
            <v>COUNTY SERVICE</v>
          </cell>
          <cell r="D598">
            <v>3838990</v>
          </cell>
          <cell r="E598">
            <v>0</v>
          </cell>
          <cell r="F598">
            <v>27785</v>
          </cell>
          <cell r="G598">
            <v>3866775</v>
          </cell>
          <cell r="H598">
            <v>203000</v>
          </cell>
          <cell r="I598">
            <v>29</v>
          </cell>
          <cell r="J598">
            <v>0</v>
          </cell>
          <cell r="K598">
            <v>0</v>
          </cell>
          <cell r="L598">
            <v>4069775</v>
          </cell>
        </row>
        <row r="599">
          <cell r="B599" t="str">
            <v>AREA NO. 3</v>
          </cell>
          <cell r="C599" t="str">
            <v>COUNTY SERVICE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 t="str">
            <v>AREA NO. 3</v>
          </cell>
          <cell r="C600" t="str">
            <v>COUNTY SERVICE</v>
          </cell>
          <cell r="D600">
            <v>13898441</v>
          </cell>
          <cell r="E600">
            <v>7319</v>
          </cell>
          <cell r="F600">
            <v>3770623</v>
          </cell>
          <cell r="G600">
            <v>17676383</v>
          </cell>
          <cell r="H600">
            <v>7000</v>
          </cell>
          <cell r="I600">
            <v>1</v>
          </cell>
          <cell r="J600">
            <v>0</v>
          </cell>
          <cell r="K600">
            <v>0</v>
          </cell>
          <cell r="L600">
            <v>17683383</v>
          </cell>
        </row>
        <row r="601">
          <cell r="B601" t="str">
            <v>AREA NO. 3</v>
          </cell>
          <cell r="C601" t="str">
            <v>COUNTY SERVICE</v>
          </cell>
          <cell r="D601">
            <v>18551432</v>
          </cell>
          <cell r="E601">
            <v>0</v>
          </cell>
          <cell r="F601">
            <v>52259</v>
          </cell>
          <cell r="G601">
            <v>18603691</v>
          </cell>
          <cell r="H601">
            <v>322000</v>
          </cell>
          <cell r="I601">
            <v>46</v>
          </cell>
          <cell r="J601">
            <v>0</v>
          </cell>
          <cell r="K601">
            <v>0</v>
          </cell>
          <cell r="L601">
            <v>18925691</v>
          </cell>
        </row>
        <row r="602">
          <cell r="B602" t="str">
            <v>AREA NO. 3</v>
          </cell>
          <cell r="C602" t="str">
            <v>COUNTY SERVICE</v>
          </cell>
          <cell r="D602">
            <v>264200</v>
          </cell>
          <cell r="E602">
            <v>278</v>
          </cell>
          <cell r="F602">
            <v>0</v>
          </cell>
          <cell r="G602">
            <v>264478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264478</v>
          </cell>
        </row>
        <row r="603">
          <cell r="B603" t="str">
            <v>AREA NO. 3</v>
          </cell>
          <cell r="C603" t="str">
            <v>COUNTY SERVICE</v>
          </cell>
          <cell r="D603">
            <v>12411057</v>
          </cell>
          <cell r="E603">
            <v>0</v>
          </cell>
          <cell r="F603">
            <v>403416</v>
          </cell>
          <cell r="G603">
            <v>12814473</v>
          </cell>
          <cell r="H603">
            <v>7000</v>
          </cell>
          <cell r="I603">
            <v>1</v>
          </cell>
          <cell r="J603">
            <v>0</v>
          </cell>
          <cell r="K603">
            <v>0</v>
          </cell>
          <cell r="L603">
            <v>12821473</v>
          </cell>
        </row>
        <row r="604">
          <cell r="B604" t="str">
            <v>AREA NO. 3</v>
          </cell>
          <cell r="C604" t="str">
            <v>COUNTY SERVICE</v>
          </cell>
          <cell r="D604">
            <v>521367</v>
          </cell>
          <cell r="E604">
            <v>9997</v>
          </cell>
          <cell r="F604">
            <v>0</v>
          </cell>
          <cell r="G604">
            <v>531364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531364</v>
          </cell>
        </row>
        <row r="605">
          <cell r="B605" t="str">
            <v>AREA NO. 3</v>
          </cell>
          <cell r="C605" t="str">
            <v>COUNTY SERVICE</v>
          </cell>
          <cell r="D605">
            <v>72605847</v>
          </cell>
          <cell r="E605">
            <v>180720</v>
          </cell>
          <cell r="F605">
            <v>1769860</v>
          </cell>
          <cell r="G605">
            <v>74556427</v>
          </cell>
          <cell r="H605">
            <v>2447200</v>
          </cell>
          <cell r="I605">
            <v>350</v>
          </cell>
          <cell r="J605">
            <v>0</v>
          </cell>
          <cell r="K605">
            <v>0</v>
          </cell>
          <cell r="L605">
            <v>77003627</v>
          </cell>
        </row>
        <row r="606">
          <cell r="B606" t="str">
            <v>County Service #3</v>
          </cell>
          <cell r="D606">
            <v>1524605235</v>
          </cell>
          <cell r="E606">
            <v>1119551</v>
          </cell>
          <cell r="F606">
            <v>49448605</v>
          </cell>
          <cell r="G606">
            <v>1575173391</v>
          </cell>
          <cell r="H606">
            <v>29915135</v>
          </cell>
          <cell r="I606">
            <v>4281</v>
          </cell>
          <cell r="J606">
            <v>21000</v>
          </cell>
          <cell r="K606">
            <v>3</v>
          </cell>
          <cell r="L606">
            <v>1605109526</v>
          </cell>
        </row>
        <row r="609">
          <cell r="B609" t="str">
            <v>LASSEN</v>
          </cell>
          <cell r="C609" t="str">
            <v>MUNI UTILITY</v>
          </cell>
          <cell r="D609">
            <v>101644861</v>
          </cell>
          <cell r="E609">
            <v>0</v>
          </cell>
          <cell r="F609">
            <v>1981491</v>
          </cell>
          <cell r="G609">
            <v>103626352</v>
          </cell>
          <cell r="H609">
            <v>2571800</v>
          </cell>
          <cell r="I609">
            <v>368</v>
          </cell>
          <cell r="J609">
            <v>0</v>
          </cell>
          <cell r="K609">
            <v>0</v>
          </cell>
          <cell r="L609">
            <v>106198152</v>
          </cell>
        </row>
        <row r="610">
          <cell r="B610" t="str">
            <v>LASSEN</v>
          </cell>
          <cell r="C610" t="str">
            <v>MUNI UTILITY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B611" t="str">
            <v>LASSEN</v>
          </cell>
          <cell r="C611" t="str">
            <v>MUNI UTILITY</v>
          </cell>
          <cell r="D611">
            <v>5638124</v>
          </cell>
          <cell r="E611">
            <v>0</v>
          </cell>
          <cell r="F611">
            <v>6835</v>
          </cell>
          <cell r="G611">
            <v>5644959</v>
          </cell>
          <cell r="H611">
            <v>126000</v>
          </cell>
          <cell r="I611">
            <v>18</v>
          </cell>
          <cell r="J611">
            <v>0</v>
          </cell>
          <cell r="K611">
            <v>0</v>
          </cell>
          <cell r="L611">
            <v>5770959</v>
          </cell>
        </row>
        <row r="612">
          <cell r="B612" t="str">
            <v>LASSEN</v>
          </cell>
          <cell r="C612" t="str">
            <v>MUNI UTILITY</v>
          </cell>
          <cell r="D612">
            <v>10633</v>
          </cell>
          <cell r="E612">
            <v>0</v>
          </cell>
          <cell r="F612">
            <v>0</v>
          </cell>
          <cell r="G612">
            <v>10633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10633</v>
          </cell>
        </row>
        <row r="613">
          <cell r="B613" t="str">
            <v>LASSEN</v>
          </cell>
          <cell r="C613" t="str">
            <v>MUNI UTILITY</v>
          </cell>
          <cell r="D613">
            <v>1690738</v>
          </cell>
          <cell r="E613">
            <v>41856</v>
          </cell>
          <cell r="F613">
            <v>309711</v>
          </cell>
          <cell r="G613">
            <v>2042305</v>
          </cell>
          <cell r="H613">
            <v>21000</v>
          </cell>
          <cell r="I613">
            <v>3</v>
          </cell>
          <cell r="J613">
            <v>0</v>
          </cell>
          <cell r="K613">
            <v>0</v>
          </cell>
          <cell r="L613">
            <v>2063305</v>
          </cell>
        </row>
        <row r="614">
          <cell r="B614" t="str">
            <v>LASSEN</v>
          </cell>
          <cell r="C614" t="str">
            <v>MUNI UTILITY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B615" t="str">
            <v>LASSEN</v>
          </cell>
          <cell r="C615" t="str">
            <v>MUNI UTILITY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B616" t="str">
            <v>LASSEN</v>
          </cell>
          <cell r="C616" t="str">
            <v>MUNI UTILITY</v>
          </cell>
          <cell r="D616">
            <v>24078456</v>
          </cell>
          <cell r="E616">
            <v>0</v>
          </cell>
          <cell r="F616">
            <v>6263515</v>
          </cell>
          <cell r="G616">
            <v>30341971</v>
          </cell>
          <cell r="H616">
            <v>7000</v>
          </cell>
          <cell r="I616">
            <v>1</v>
          </cell>
          <cell r="J616">
            <v>0</v>
          </cell>
          <cell r="K616">
            <v>0</v>
          </cell>
          <cell r="L616">
            <v>30348971</v>
          </cell>
        </row>
        <row r="617">
          <cell r="B617" t="str">
            <v>LASSEN</v>
          </cell>
          <cell r="C617" t="str">
            <v>MUNI UTILITY</v>
          </cell>
          <cell r="D617">
            <v>8771614</v>
          </cell>
          <cell r="E617">
            <v>0</v>
          </cell>
          <cell r="F617">
            <v>1391054</v>
          </cell>
          <cell r="G617">
            <v>10162668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10162668</v>
          </cell>
        </row>
        <row r="618">
          <cell r="B618" t="str">
            <v>LASSEN</v>
          </cell>
          <cell r="C618" t="str">
            <v>MUNI UTILITY</v>
          </cell>
          <cell r="D618">
            <v>3133208</v>
          </cell>
          <cell r="E618">
            <v>0</v>
          </cell>
          <cell r="F618">
            <v>11482</v>
          </cell>
          <cell r="G618">
            <v>3144690</v>
          </cell>
          <cell r="H618">
            <v>112000</v>
          </cell>
          <cell r="I618">
            <v>16</v>
          </cell>
          <cell r="J618">
            <v>0</v>
          </cell>
          <cell r="K618">
            <v>0</v>
          </cell>
          <cell r="L618">
            <v>3256690</v>
          </cell>
        </row>
        <row r="619">
          <cell r="B619" t="str">
            <v>LASSEN</v>
          </cell>
          <cell r="C619" t="str">
            <v>MUNI UTILITY</v>
          </cell>
          <cell r="D619">
            <v>4716268</v>
          </cell>
          <cell r="E619">
            <v>0</v>
          </cell>
          <cell r="F619">
            <v>0</v>
          </cell>
          <cell r="G619">
            <v>4716268</v>
          </cell>
          <cell r="H619">
            <v>126000</v>
          </cell>
          <cell r="I619">
            <v>18</v>
          </cell>
          <cell r="J619">
            <v>0</v>
          </cell>
          <cell r="K619">
            <v>0</v>
          </cell>
          <cell r="L619">
            <v>4842268</v>
          </cell>
        </row>
        <row r="620">
          <cell r="B620" t="str">
            <v>LASSEN</v>
          </cell>
          <cell r="C620" t="str">
            <v>MUNI UTILITY</v>
          </cell>
          <cell r="D620">
            <v>92018</v>
          </cell>
          <cell r="E620">
            <v>0</v>
          </cell>
          <cell r="F620">
            <v>0</v>
          </cell>
          <cell r="G620">
            <v>92018</v>
          </cell>
          <cell r="H620">
            <v>7000</v>
          </cell>
          <cell r="I620">
            <v>1</v>
          </cell>
          <cell r="J620">
            <v>0</v>
          </cell>
          <cell r="K620">
            <v>0</v>
          </cell>
          <cell r="L620">
            <v>99018</v>
          </cell>
        </row>
        <row r="621">
          <cell r="B621" t="str">
            <v>LASSEN</v>
          </cell>
          <cell r="C621" t="str">
            <v>MUNI UTILITY</v>
          </cell>
          <cell r="D621">
            <v>923794</v>
          </cell>
          <cell r="E621">
            <v>0</v>
          </cell>
          <cell r="F621">
            <v>0</v>
          </cell>
          <cell r="G621">
            <v>923794</v>
          </cell>
          <cell r="H621">
            <v>7000</v>
          </cell>
          <cell r="I621">
            <v>1</v>
          </cell>
          <cell r="J621">
            <v>0</v>
          </cell>
          <cell r="K621">
            <v>0</v>
          </cell>
          <cell r="L621">
            <v>930794</v>
          </cell>
        </row>
        <row r="622">
          <cell r="B622" t="str">
            <v>LASSEN</v>
          </cell>
          <cell r="C622" t="str">
            <v>MUNI UTILITY</v>
          </cell>
          <cell r="D622">
            <v>1320675</v>
          </cell>
          <cell r="E622">
            <v>0</v>
          </cell>
          <cell r="F622">
            <v>7452</v>
          </cell>
          <cell r="G622">
            <v>1328127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1328127</v>
          </cell>
        </row>
        <row r="623">
          <cell r="B623" t="str">
            <v>LASSEN</v>
          </cell>
          <cell r="C623" t="str">
            <v>MUNI UTILITY</v>
          </cell>
          <cell r="D623">
            <v>1298253</v>
          </cell>
          <cell r="E623">
            <v>0</v>
          </cell>
          <cell r="F623">
            <v>113833</v>
          </cell>
          <cell r="G623">
            <v>1412086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1412086</v>
          </cell>
        </row>
        <row r="624">
          <cell r="B624" t="str">
            <v>LASSEN</v>
          </cell>
          <cell r="C624" t="str">
            <v>MUNI UTILITY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B625" t="str">
            <v>LASSEN</v>
          </cell>
          <cell r="C625" t="str">
            <v>MUNI UTILITY</v>
          </cell>
          <cell r="D625">
            <v>216458</v>
          </cell>
          <cell r="E625">
            <v>0</v>
          </cell>
          <cell r="F625">
            <v>32065</v>
          </cell>
          <cell r="G625">
            <v>248523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248523</v>
          </cell>
        </row>
        <row r="626">
          <cell r="B626" t="str">
            <v>LASSEN</v>
          </cell>
          <cell r="C626" t="str">
            <v>MUNI UTILITY</v>
          </cell>
          <cell r="D626">
            <v>610577</v>
          </cell>
          <cell r="E626">
            <v>0</v>
          </cell>
          <cell r="F626">
            <v>53053</v>
          </cell>
          <cell r="G626">
            <v>663630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663630</v>
          </cell>
        </row>
        <row r="627">
          <cell r="B627" t="str">
            <v>LASSEN</v>
          </cell>
          <cell r="C627" t="str">
            <v>MUNI UTILITY</v>
          </cell>
          <cell r="D627">
            <v>23174</v>
          </cell>
          <cell r="E627">
            <v>0</v>
          </cell>
          <cell r="F627">
            <v>0</v>
          </cell>
          <cell r="G627">
            <v>23174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23174</v>
          </cell>
        </row>
        <row r="628">
          <cell r="B628" t="str">
            <v>LASSEN</v>
          </cell>
          <cell r="C628" t="str">
            <v>MUNI UTILITY</v>
          </cell>
          <cell r="D628">
            <v>32017281</v>
          </cell>
          <cell r="E628">
            <v>0</v>
          </cell>
          <cell r="F628">
            <v>164249</v>
          </cell>
          <cell r="G628">
            <v>32181530</v>
          </cell>
          <cell r="H628">
            <v>679000</v>
          </cell>
          <cell r="I628">
            <v>97</v>
          </cell>
          <cell r="J628">
            <v>0</v>
          </cell>
          <cell r="K628">
            <v>0</v>
          </cell>
          <cell r="L628">
            <v>32860530</v>
          </cell>
        </row>
        <row r="629">
          <cell r="B629" t="str">
            <v>LASSEN</v>
          </cell>
          <cell r="C629" t="str">
            <v>MUNI UTILITY</v>
          </cell>
          <cell r="D629">
            <v>1745597</v>
          </cell>
          <cell r="E629">
            <v>0</v>
          </cell>
          <cell r="F629">
            <v>0</v>
          </cell>
          <cell r="G629">
            <v>1745597</v>
          </cell>
          <cell r="H629">
            <v>14000</v>
          </cell>
          <cell r="I629">
            <v>2</v>
          </cell>
          <cell r="J629">
            <v>0</v>
          </cell>
          <cell r="K629">
            <v>0</v>
          </cell>
          <cell r="L629">
            <v>1759597</v>
          </cell>
        </row>
        <row r="630">
          <cell r="B630" t="str">
            <v>LASSEN</v>
          </cell>
          <cell r="C630" t="str">
            <v>MUNI UTILITY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B631" t="str">
            <v>LASSEN</v>
          </cell>
          <cell r="C631" t="str">
            <v>MUNI UTILITY</v>
          </cell>
          <cell r="D631">
            <v>13266435</v>
          </cell>
          <cell r="E631">
            <v>0</v>
          </cell>
          <cell r="F631">
            <v>631115</v>
          </cell>
          <cell r="G631">
            <v>13897550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13897550</v>
          </cell>
        </row>
        <row r="632">
          <cell r="B632" t="str">
            <v>LASSEN</v>
          </cell>
          <cell r="C632" t="str">
            <v>MUNI UTILITY</v>
          </cell>
          <cell r="D632">
            <v>5707276</v>
          </cell>
          <cell r="E632">
            <v>0</v>
          </cell>
          <cell r="F632">
            <v>48713</v>
          </cell>
          <cell r="G632">
            <v>5755989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5755989</v>
          </cell>
        </row>
        <row r="633">
          <cell r="B633" t="str">
            <v>LASSEN</v>
          </cell>
          <cell r="C633" t="str">
            <v>MUNI UTILITY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B634" t="str">
            <v>LASSEN</v>
          </cell>
          <cell r="C634" t="str">
            <v>MUNI UTILITY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B635" t="str">
            <v>LASSEN</v>
          </cell>
          <cell r="C635" t="str">
            <v>MUNI UTILITY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B636" t="str">
            <v>LASSEN</v>
          </cell>
          <cell r="C636" t="str">
            <v>MUNI UTILITY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B637" t="str">
            <v>LASSEN</v>
          </cell>
          <cell r="C637" t="str">
            <v>MUNI UTILITY</v>
          </cell>
          <cell r="D637">
            <v>95137282</v>
          </cell>
          <cell r="E637">
            <v>0</v>
          </cell>
          <cell r="F637">
            <v>844894</v>
          </cell>
          <cell r="G637">
            <v>95982176</v>
          </cell>
          <cell r="H637">
            <v>2105600</v>
          </cell>
          <cell r="I637">
            <v>301</v>
          </cell>
          <cell r="J637">
            <v>0</v>
          </cell>
          <cell r="K637">
            <v>0</v>
          </cell>
          <cell r="L637">
            <v>98087776</v>
          </cell>
        </row>
        <row r="638">
          <cell r="B638" t="str">
            <v>LASSEN</v>
          </cell>
          <cell r="C638" t="str">
            <v>MUNI UTILITY</v>
          </cell>
          <cell r="D638">
            <v>10928680</v>
          </cell>
          <cell r="E638">
            <v>0</v>
          </cell>
          <cell r="F638">
            <v>706092</v>
          </cell>
          <cell r="G638">
            <v>11634772</v>
          </cell>
          <cell r="H638">
            <v>84000</v>
          </cell>
          <cell r="I638">
            <v>12</v>
          </cell>
          <cell r="J638">
            <v>0</v>
          </cell>
          <cell r="K638">
            <v>0</v>
          </cell>
          <cell r="L638">
            <v>11718772</v>
          </cell>
        </row>
        <row r="639">
          <cell r="B639" t="str">
            <v>LASSEN</v>
          </cell>
          <cell r="C639" t="str">
            <v>MUNI UTILITY</v>
          </cell>
          <cell r="D639">
            <v>4476226</v>
          </cell>
          <cell r="E639">
            <v>0</v>
          </cell>
          <cell r="F639">
            <v>47235</v>
          </cell>
          <cell r="G639">
            <v>4523461</v>
          </cell>
          <cell r="H639">
            <v>140000</v>
          </cell>
          <cell r="I639">
            <v>20</v>
          </cell>
          <cell r="J639">
            <v>0</v>
          </cell>
          <cell r="K639">
            <v>0</v>
          </cell>
          <cell r="L639">
            <v>4663461</v>
          </cell>
        </row>
        <row r="640">
          <cell r="B640" t="str">
            <v>LASSEN</v>
          </cell>
          <cell r="C640" t="str">
            <v>MUNI UTILITY</v>
          </cell>
          <cell r="D640">
            <v>7771435</v>
          </cell>
          <cell r="E640">
            <v>0</v>
          </cell>
          <cell r="F640">
            <v>39007</v>
          </cell>
          <cell r="G640">
            <v>7810442</v>
          </cell>
          <cell r="H640">
            <v>126000</v>
          </cell>
          <cell r="I640">
            <v>18</v>
          </cell>
          <cell r="J640">
            <v>0</v>
          </cell>
          <cell r="K640">
            <v>0</v>
          </cell>
          <cell r="L640">
            <v>7936442</v>
          </cell>
        </row>
        <row r="641">
          <cell r="B641" t="str">
            <v>LASSEN</v>
          </cell>
          <cell r="C641" t="str">
            <v>MUNI UTILITY</v>
          </cell>
          <cell r="D641">
            <v>376762</v>
          </cell>
          <cell r="E641">
            <v>0</v>
          </cell>
          <cell r="F641">
            <v>8871650</v>
          </cell>
          <cell r="G641">
            <v>9248412</v>
          </cell>
          <cell r="H641">
            <v>7000</v>
          </cell>
          <cell r="I641">
            <v>1</v>
          </cell>
          <cell r="J641">
            <v>0</v>
          </cell>
          <cell r="K641">
            <v>0</v>
          </cell>
          <cell r="L641">
            <v>9255412</v>
          </cell>
        </row>
        <row r="642">
          <cell r="B642" t="str">
            <v>LASSEN</v>
          </cell>
          <cell r="C642" t="str">
            <v>MUNI UTILITY</v>
          </cell>
          <cell r="D642">
            <v>210485150</v>
          </cell>
          <cell r="E642">
            <v>0</v>
          </cell>
          <cell r="F642">
            <v>0</v>
          </cell>
          <cell r="G642">
            <v>210485150</v>
          </cell>
          <cell r="H642">
            <v>4344669</v>
          </cell>
          <cell r="I642">
            <v>623</v>
          </cell>
          <cell r="J642">
            <v>7000</v>
          </cell>
          <cell r="K642">
            <v>1</v>
          </cell>
          <cell r="L642">
            <v>214836819</v>
          </cell>
        </row>
        <row r="643">
          <cell r="B643" t="str">
            <v>LASSEN</v>
          </cell>
          <cell r="C643" t="str">
            <v>MUNI UTILITY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B644" t="str">
            <v>LASSEN</v>
          </cell>
          <cell r="C644" t="str">
            <v>MUNI UTILITY</v>
          </cell>
          <cell r="D644">
            <v>2324026</v>
          </cell>
          <cell r="E644">
            <v>0</v>
          </cell>
          <cell r="F644">
            <v>0</v>
          </cell>
          <cell r="G644">
            <v>2324026</v>
          </cell>
          <cell r="H644">
            <v>7000</v>
          </cell>
          <cell r="I644">
            <v>1</v>
          </cell>
          <cell r="J644">
            <v>0</v>
          </cell>
          <cell r="K644">
            <v>0</v>
          </cell>
          <cell r="L644">
            <v>2331026</v>
          </cell>
        </row>
        <row r="645">
          <cell r="B645" t="str">
            <v>LASSEN</v>
          </cell>
          <cell r="C645" t="str">
            <v>MUNI UTILITY</v>
          </cell>
          <cell r="D645">
            <v>14379084</v>
          </cell>
          <cell r="E645">
            <v>0</v>
          </cell>
          <cell r="F645">
            <v>318710</v>
          </cell>
          <cell r="G645">
            <v>14697794</v>
          </cell>
          <cell r="H645">
            <v>21000</v>
          </cell>
          <cell r="I645">
            <v>3</v>
          </cell>
          <cell r="J645">
            <v>0</v>
          </cell>
          <cell r="K645">
            <v>0</v>
          </cell>
          <cell r="L645">
            <v>14718794</v>
          </cell>
        </row>
        <row r="646">
          <cell r="B646" t="str">
            <v>LASSEN</v>
          </cell>
          <cell r="C646" t="str">
            <v>MUNI UTILITY</v>
          </cell>
          <cell r="D646">
            <v>8651</v>
          </cell>
          <cell r="E646">
            <v>0</v>
          </cell>
          <cell r="F646">
            <v>0</v>
          </cell>
          <cell r="G646">
            <v>8651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8651</v>
          </cell>
        </row>
        <row r="647">
          <cell r="B647" t="str">
            <v>LASSEN</v>
          </cell>
          <cell r="C647" t="str">
            <v>MUNI UTILITY</v>
          </cell>
          <cell r="D647">
            <v>304531</v>
          </cell>
          <cell r="E647">
            <v>0</v>
          </cell>
          <cell r="F647">
            <v>0</v>
          </cell>
          <cell r="G647">
            <v>304531</v>
          </cell>
          <cell r="H647">
            <v>7000</v>
          </cell>
          <cell r="I647">
            <v>1</v>
          </cell>
          <cell r="J647">
            <v>0</v>
          </cell>
          <cell r="K647">
            <v>0</v>
          </cell>
          <cell r="L647">
            <v>311531</v>
          </cell>
        </row>
        <row r="648">
          <cell r="B648" t="str">
            <v>LASSEN</v>
          </cell>
          <cell r="C648" t="str">
            <v>MUNI UTILITY</v>
          </cell>
          <cell r="D648">
            <v>420470</v>
          </cell>
          <cell r="E648">
            <v>0</v>
          </cell>
          <cell r="F648">
            <v>0</v>
          </cell>
          <cell r="G648">
            <v>420470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420470</v>
          </cell>
        </row>
        <row r="649">
          <cell r="B649" t="str">
            <v>LASSEN</v>
          </cell>
          <cell r="C649" t="str">
            <v>MUNI UTILITY</v>
          </cell>
          <cell r="D649">
            <v>1284376</v>
          </cell>
          <cell r="E649">
            <v>0</v>
          </cell>
          <cell r="F649">
            <v>76934</v>
          </cell>
          <cell r="G649">
            <v>1361310</v>
          </cell>
          <cell r="H649">
            <v>42000</v>
          </cell>
          <cell r="I649">
            <v>6</v>
          </cell>
          <cell r="J649">
            <v>0</v>
          </cell>
          <cell r="K649">
            <v>0</v>
          </cell>
          <cell r="L649">
            <v>1403310</v>
          </cell>
        </row>
        <row r="650">
          <cell r="B650" t="str">
            <v>LASSEN</v>
          </cell>
          <cell r="C650" t="str">
            <v>MUNI UTILITY</v>
          </cell>
          <cell r="D650">
            <v>0</v>
          </cell>
          <cell r="E650">
            <v>0</v>
          </cell>
          <cell r="F650">
            <v>739961</v>
          </cell>
          <cell r="G650">
            <v>739961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739961</v>
          </cell>
        </row>
        <row r="651">
          <cell r="B651" t="str">
            <v>LASSEN</v>
          </cell>
          <cell r="C651" t="str">
            <v>MUNI UTILITY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B652" t="str">
            <v>LASSEN</v>
          </cell>
          <cell r="C652" t="str">
            <v>MUNI UTILITY</v>
          </cell>
          <cell r="D652">
            <v>1600867</v>
          </cell>
          <cell r="E652">
            <v>0</v>
          </cell>
          <cell r="F652">
            <v>0</v>
          </cell>
          <cell r="G652">
            <v>1600867</v>
          </cell>
          <cell r="H652">
            <v>28000</v>
          </cell>
          <cell r="I652">
            <v>4</v>
          </cell>
          <cell r="J652">
            <v>0</v>
          </cell>
          <cell r="K652">
            <v>0</v>
          </cell>
          <cell r="L652">
            <v>1628867</v>
          </cell>
        </row>
        <row r="653">
          <cell r="B653" t="str">
            <v>LASSEN</v>
          </cell>
          <cell r="C653" t="str">
            <v>MUNI UTILITY</v>
          </cell>
          <cell r="D653">
            <v>3565212</v>
          </cell>
          <cell r="E653">
            <v>0</v>
          </cell>
          <cell r="F653">
            <v>0</v>
          </cell>
          <cell r="G653">
            <v>3565212</v>
          </cell>
          <cell r="H653">
            <v>91000</v>
          </cell>
          <cell r="I653">
            <v>13</v>
          </cell>
          <cell r="J653">
            <v>0</v>
          </cell>
          <cell r="K653">
            <v>0</v>
          </cell>
          <cell r="L653">
            <v>3656212</v>
          </cell>
        </row>
        <row r="654">
          <cell r="B654" t="str">
            <v>LASSEN</v>
          </cell>
          <cell r="C654" t="str">
            <v>MUNI UTILITY</v>
          </cell>
          <cell r="D654">
            <v>185431930</v>
          </cell>
          <cell r="E654">
            <v>0</v>
          </cell>
          <cell r="F654">
            <v>1482422</v>
          </cell>
          <cell r="G654">
            <v>186914352</v>
          </cell>
          <cell r="H654">
            <v>4605765</v>
          </cell>
          <cell r="I654">
            <v>658</v>
          </cell>
          <cell r="J654">
            <v>7000</v>
          </cell>
          <cell r="K654">
            <v>1</v>
          </cell>
          <cell r="L654">
            <v>191527117</v>
          </cell>
        </row>
        <row r="655">
          <cell r="B655" t="str">
            <v>LASSEN</v>
          </cell>
          <cell r="C655" t="str">
            <v>MUNI UTILITY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B656" t="str">
            <v>LASSEN</v>
          </cell>
          <cell r="C656" t="str">
            <v>MUNI UTILITY</v>
          </cell>
          <cell r="D656">
            <v>3363</v>
          </cell>
          <cell r="E656">
            <v>0</v>
          </cell>
          <cell r="F656">
            <v>0</v>
          </cell>
          <cell r="G656">
            <v>3363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3363</v>
          </cell>
        </row>
        <row r="657">
          <cell r="B657" t="str">
            <v>LASSEN</v>
          </cell>
          <cell r="C657" t="str">
            <v>MUNI UTILITY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B658" t="str">
            <v>LASSEN</v>
          </cell>
          <cell r="C658" t="str">
            <v>MUNI UTILITY</v>
          </cell>
          <cell r="D658">
            <v>101818823</v>
          </cell>
          <cell r="E658">
            <v>74530</v>
          </cell>
          <cell r="F658">
            <v>14482979</v>
          </cell>
          <cell r="G658">
            <v>116376332</v>
          </cell>
          <cell r="H658">
            <v>1985850</v>
          </cell>
          <cell r="I658">
            <v>285</v>
          </cell>
          <cell r="J658">
            <v>7000</v>
          </cell>
          <cell r="K658">
            <v>1</v>
          </cell>
          <cell r="L658">
            <v>118369182</v>
          </cell>
        </row>
        <row r="659">
          <cell r="B659" t="str">
            <v>LASSEN</v>
          </cell>
          <cell r="C659" t="str">
            <v>MUNI UTILITY</v>
          </cell>
          <cell r="D659">
            <v>1524694</v>
          </cell>
          <cell r="E659">
            <v>0</v>
          </cell>
          <cell r="F659">
            <v>0</v>
          </cell>
          <cell r="G659">
            <v>1524694</v>
          </cell>
          <cell r="H659">
            <v>21000</v>
          </cell>
          <cell r="I659">
            <v>3</v>
          </cell>
          <cell r="J659">
            <v>0</v>
          </cell>
          <cell r="K659">
            <v>0</v>
          </cell>
          <cell r="L659">
            <v>1545694</v>
          </cell>
        </row>
        <row r="660">
          <cell r="B660" t="str">
            <v>LASSEN</v>
          </cell>
          <cell r="C660" t="str">
            <v>MUNI UTILITY</v>
          </cell>
          <cell r="D660">
            <v>3351877</v>
          </cell>
          <cell r="E660">
            <v>0</v>
          </cell>
          <cell r="F660">
            <v>184860</v>
          </cell>
          <cell r="G660">
            <v>3536737</v>
          </cell>
          <cell r="H660">
            <v>42000</v>
          </cell>
          <cell r="I660">
            <v>6</v>
          </cell>
          <cell r="J660">
            <v>0</v>
          </cell>
          <cell r="K660">
            <v>0</v>
          </cell>
          <cell r="L660">
            <v>3578737</v>
          </cell>
        </row>
        <row r="661">
          <cell r="B661" t="str">
            <v>LASSEN</v>
          </cell>
          <cell r="C661" t="str">
            <v>MUNI UTILITY</v>
          </cell>
          <cell r="D661">
            <v>936324</v>
          </cell>
          <cell r="E661">
            <v>0</v>
          </cell>
          <cell r="F661">
            <v>5278</v>
          </cell>
          <cell r="G661">
            <v>941602</v>
          </cell>
          <cell r="H661">
            <v>7000</v>
          </cell>
          <cell r="I661">
            <v>1</v>
          </cell>
          <cell r="J661">
            <v>0</v>
          </cell>
          <cell r="K661">
            <v>0</v>
          </cell>
          <cell r="L661">
            <v>948602</v>
          </cell>
        </row>
        <row r="662">
          <cell r="B662" t="str">
            <v>LASSEN</v>
          </cell>
          <cell r="C662" t="str">
            <v>MUNI UTILITY</v>
          </cell>
          <cell r="D662">
            <v>5428105</v>
          </cell>
          <cell r="E662">
            <v>0</v>
          </cell>
          <cell r="F662">
            <v>0</v>
          </cell>
          <cell r="G662">
            <v>5428105</v>
          </cell>
          <cell r="H662">
            <v>35000</v>
          </cell>
          <cell r="I662">
            <v>5</v>
          </cell>
          <cell r="J662">
            <v>0</v>
          </cell>
          <cell r="K662">
            <v>0</v>
          </cell>
          <cell r="L662">
            <v>5463105</v>
          </cell>
        </row>
        <row r="663">
          <cell r="B663" t="str">
            <v>LASSEN</v>
          </cell>
          <cell r="C663" t="str">
            <v>MUNI UTILITY</v>
          </cell>
          <cell r="D663">
            <v>108869420</v>
          </cell>
          <cell r="E663">
            <v>0</v>
          </cell>
          <cell r="F663">
            <v>559546</v>
          </cell>
          <cell r="G663">
            <v>109428966</v>
          </cell>
          <cell r="H663">
            <v>2392600</v>
          </cell>
          <cell r="I663">
            <v>342</v>
          </cell>
          <cell r="J663">
            <v>0</v>
          </cell>
          <cell r="K663">
            <v>0</v>
          </cell>
          <cell r="L663">
            <v>111821566</v>
          </cell>
        </row>
        <row r="664">
          <cell r="B664" t="str">
            <v>LASSEN</v>
          </cell>
          <cell r="C664" t="str">
            <v>MUNI UTILITY</v>
          </cell>
          <cell r="D664">
            <v>1651373</v>
          </cell>
          <cell r="E664">
            <v>0</v>
          </cell>
          <cell r="F664">
            <v>7722</v>
          </cell>
          <cell r="G664">
            <v>1659095</v>
          </cell>
          <cell r="H664">
            <v>28000</v>
          </cell>
          <cell r="I664">
            <v>4</v>
          </cell>
          <cell r="J664">
            <v>0</v>
          </cell>
          <cell r="K664">
            <v>0</v>
          </cell>
          <cell r="L664">
            <v>1687095</v>
          </cell>
        </row>
        <row r="665">
          <cell r="B665" t="str">
            <v>LASSEN</v>
          </cell>
          <cell r="C665" t="str">
            <v>MUNI UTILITY</v>
          </cell>
          <cell r="D665">
            <v>1367129</v>
          </cell>
          <cell r="E665">
            <v>0</v>
          </cell>
          <cell r="F665">
            <v>0</v>
          </cell>
          <cell r="G665">
            <v>1367129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1367129</v>
          </cell>
        </row>
        <row r="666">
          <cell r="B666" t="str">
            <v>LASSEN</v>
          </cell>
          <cell r="C666" t="str">
            <v>MUNI UTILITY</v>
          </cell>
          <cell r="D666">
            <v>22274153</v>
          </cell>
          <cell r="E666">
            <v>0</v>
          </cell>
          <cell r="F666">
            <v>81020</v>
          </cell>
          <cell r="G666">
            <v>22355173</v>
          </cell>
          <cell r="H666">
            <v>763000</v>
          </cell>
          <cell r="I666">
            <v>109</v>
          </cell>
          <cell r="J666">
            <v>0</v>
          </cell>
          <cell r="K666">
            <v>0</v>
          </cell>
          <cell r="L666">
            <v>23118173</v>
          </cell>
        </row>
        <row r="667">
          <cell r="B667" t="str">
            <v>LASSEN</v>
          </cell>
          <cell r="C667" t="str">
            <v>MUNI UTILITY</v>
          </cell>
          <cell r="D667">
            <v>89854655</v>
          </cell>
          <cell r="E667">
            <v>156143</v>
          </cell>
          <cell r="F667">
            <v>1040620</v>
          </cell>
          <cell r="G667">
            <v>91051418</v>
          </cell>
          <cell r="H667">
            <v>1713600</v>
          </cell>
          <cell r="I667">
            <v>245</v>
          </cell>
          <cell r="J667">
            <v>0</v>
          </cell>
          <cell r="K667">
            <v>0</v>
          </cell>
          <cell r="L667">
            <v>92765018</v>
          </cell>
        </row>
        <row r="668">
          <cell r="B668" t="str">
            <v>LASSEN</v>
          </cell>
          <cell r="C668" t="str">
            <v>MUNI UTILITY</v>
          </cell>
          <cell r="D668">
            <v>4070464</v>
          </cell>
          <cell r="E668">
            <v>54944</v>
          </cell>
          <cell r="F668">
            <v>0</v>
          </cell>
          <cell r="G668">
            <v>4125408</v>
          </cell>
          <cell r="H668">
            <v>126000</v>
          </cell>
          <cell r="I668">
            <v>18</v>
          </cell>
          <cell r="J668">
            <v>0</v>
          </cell>
          <cell r="K668">
            <v>0</v>
          </cell>
          <cell r="L668">
            <v>4251408</v>
          </cell>
        </row>
        <row r="669">
          <cell r="B669" t="str">
            <v>LASSEN</v>
          </cell>
          <cell r="C669" t="str">
            <v>MUNI UTILITY</v>
          </cell>
          <cell r="D669">
            <v>199600</v>
          </cell>
          <cell r="E669">
            <v>0</v>
          </cell>
          <cell r="F669">
            <v>0</v>
          </cell>
          <cell r="G669">
            <v>199600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199600</v>
          </cell>
        </row>
        <row r="670">
          <cell r="B670" t="str">
            <v>LASSEN</v>
          </cell>
          <cell r="C670" t="str">
            <v>MUNI UTILITY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B671" t="str">
            <v>LASSEN</v>
          </cell>
          <cell r="C671" t="str">
            <v>MUNI UTILITY</v>
          </cell>
          <cell r="D671">
            <v>10375608</v>
          </cell>
          <cell r="E671">
            <v>30615</v>
          </cell>
          <cell r="F671">
            <v>16945</v>
          </cell>
          <cell r="G671">
            <v>10423168</v>
          </cell>
          <cell r="H671">
            <v>189000</v>
          </cell>
          <cell r="I671">
            <v>27</v>
          </cell>
          <cell r="J671">
            <v>0</v>
          </cell>
          <cell r="K671">
            <v>0</v>
          </cell>
          <cell r="L671">
            <v>10612168</v>
          </cell>
        </row>
        <row r="672">
          <cell r="B672" t="str">
            <v>LASSEN</v>
          </cell>
          <cell r="C672" t="str">
            <v>MUNI UTILITY</v>
          </cell>
          <cell r="D672">
            <v>3072204</v>
          </cell>
          <cell r="E672">
            <v>0</v>
          </cell>
          <cell r="F672">
            <v>425784</v>
          </cell>
          <cell r="G672">
            <v>3497988</v>
          </cell>
          <cell r="H672">
            <v>56000</v>
          </cell>
          <cell r="I672">
            <v>8</v>
          </cell>
          <cell r="J672">
            <v>0</v>
          </cell>
          <cell r="K672">
            <v>0</v>
          </cell>
          <cell r="L672">
            <v>3553988</v>
          </cell>
        </row>
        <row r="673">
          <cell r="B673" t="str">
            <v>LASSEN</v>
          </cell>
          <cell r="C673" t="str">
            <v>MUNI UTILITY</v>
          </cell>
          <cell r="D673">
            <v>28324952</v>
          </cell>
          <cell r="E673">
            <v>50317</v>
          </cell>
          <cell r="F673">
            <v>2403137</v>
          </cell>
          <cell r="G673">
            <v>30778406</v>
          </cell>
          <cell r="H673">
            <v>154000</v>
          </cell>
          <cell r="I673">
            <v>22</v>
          </cell>
          <cell r="J673">
            <v>0</v>
          </cell>
          <cell r="K673">
            <v>0</v>
          </cell>
          <cell r="L673">
            <v>30932406</v>
          </cell>
        </row>
        <row r="674">
          <cell r="B674" t="str">
            <v>LASSEN</v>
          </cell>
          <cell r="C674" t="str">
            <v>MUNI UTILITY</v>
          </cell>
          <cell r="D674">
            <v>1797427</v>
          </cell>
          <cell r="E674">
            <v>0</v>
          </cell>
          <cell r="F674">
            <v>0</v>
          </cell>
          <cell r="G674">
            <v>1797427</v>
          </cell>
          <cell r="H674">
            <v>7000</v>
          </cell>
          <cell r="I674">
            <v>1</v>
          </cell>
          <cell r="J674">
            <v>0</v>
          </cell>
          <cell r="K674">
            <v>0</v>
          </cell>
          <cell r="L674">
            <v>1804427</v>
          </cell>
        </row>
        <row r="675">
          <cell r="B675" t="str">
            <v>LASSEN</v>
          </cell>
          <cell r="C675" t="str">
            <v>MUNI UTILITY</v>
          </cell>
          <cell r="D675">
            <v>494055</v>
          </cell>
          <cell r="E675">
            <v>0</v>
          </cell>
          <cell r="F675">
            <v>0</v>
          </cell>
          <cell r="G675">
            <v>494055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494055</v>
          </cell>
        </row>
        <row r="676">
          <cell r="B676" t="str">
            <v>LASSEN</v>
          </cell>
          <cell r="C676" t="str">
            <v>MUNI UTILITY</v>
          </cell>
          <cell r="D676">
            <v>28246</v>
          </cell>
          <cell r="E676">
            <v>0</v>
          </cell>
          <cell r="F676">
            <v>0</v>
          </cell>
          <cell r="G676">
            <v>28246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28246</v>
          </cell>
        </row>
        <row r="677">
          <cell r="B677" t="str">
            <v>LASSEN</v>
          </cell>
          <cell r="C677" t="str">
            <v>MUNI UTILITY</v>
          </cell>
          <cell r="D677">
            <v>7417</v>
          </cell>
          <cell r="E677">
            <v>0</v>
          </cell>
          <cell r="F677">
            <v>0</v>
          </cell>
          <cell r="G677">
            <v>7417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7417</v>
          </cell>
        </row>
        <row r="678">
          <cell r="B678" t="str">
            <v>LASSEN</v>
          </cell>
          <cell r="C678" t="str">
            <v>MUNI UTILITY</v>
          </cell>
          <cell r="D678">
            <v>6768961</v>
          </cell>
          <cell r="E678">
            <v>0</v>
          </cell>
          <cell r="F678">
            <v>16281</v>
          </cell>
          <cell r="G678">
            <v>6785242</v>
          </cell>
          <cell r="H678">
            <v>161000</v>
          </cell>
          <cell r="I678">
            <v>23</v>
          </cell>
          <cell r="J678">
            <v>0</v>
          </cell>
          <cell r="K678">
            <v>0</v>
          </cell>
          <cell r="L678">
            <v>6946242</v>
          </cell>
        </row>
        <row r="679">
          <cell r="B679" t="str">
            <v>LASSEN</v>
          </cell>
          <cell r="C679" t="str">
            <v>MUNI UTILITY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B680" t="str">
            <v>LASSEN</v>
          </cell>
          <cell r="C680" t="str">
            <v>MUNI UTILITY</v>
          </cell>
          <cell r="D680">
            <v>41163303</v>
          </cell>
          <cell r="E680">
            <v>504518</v>
          </cell>
          <cell r="F680">
            <v>3380497</v>
          </cell>
          <cell r="G680">
            <v>45048318</v>
          </cell>
          <cell r="H680">
            <v>715851</v>
          </cell>
          <cell r="I680">
            <v>104</v>
          </cell>
          <cell r="J680">
            <v>0</v>
          </cell>
          <cell r="K680">
            <v>0</v>
          </cell>
          <cell r="L680">
            <v>45764169</v>
          </cell>
        </row>
        <row r="681">
          <cell r="B681" t="str">
            <v>LASSEN</v>
          </cell>
          <cell r="C681" t="str">
            <v>MUNI UTILITY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B682" t="str">
            <v>LASSEN</v>
          </cell>
          <cell r="C682" t="str">
            <v>MUNI UTILITY</v>
          </cell>
          <cell r="D682">
            <v>6046800</v>
          </cell>
          <cell r="E682">
            <v>0</v>
          </cell>
          <cell r="F682">
            <v>63677</v>
          </cell>
          <cell r="G682">
            <v>6110477</v>
          </cell>
          <cell r="H682">
            <v>98000</v>
          </cell>
          <cell r="I682">
            <v>14</v>
          </cell>
          <cell r="J682">
            <v>0</v>
          </cell>
          <cell r="K682">
            <v>0</v>
          </cell>
          <cell r="L682">
            <v>6208477</v>
          </cell>
        </row>
        <row r="683">
          <cell r="B683" t="str">
            <v>LASSEN</v>
          </cell>
          <cell r="C683" t="str">
            <v>MUNI UTILITY</v>
          </cell>
          <cell r="D683">
            <v>309021</v>
          </cell>
          <cell r="E683">
            <v>0</v>
          </cell>
          <cell r="F683">
            <v>0</v>
          </cell>
          <cell r="G683">
            <v>309021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309021</v>
          </cell>
        </row>
        <row r="684">
          <cell r="B684" t="str">
            <v>LASSEN</v>
          </cell>
          <cell r="C684" t="str">
            <v>MUNI UTILITY</v>
          </cell>
          <cell r="D684">
            <v>22993090</v>
          </cell>
          <cell r="E684">
            <v>0</v>
          </cell>
          <cell r="F684">
            <v>108782</v>
          </cell>
          <cell r="G684">
            <v>23101872</v>
          </cell>
          <cell r="H684">
            <v>789600</v>
          </cell>
          <cell r="I684">
            <v>113</v>
          </cell>
          <cell r="J684">
            <v>0</v>
          </cell>
          <cell r="K684">
            <v>0</v>
          </cell>
          <cell r="L684">
            <v>23891472</v>
          </cell>
        </row>
        <row r="685">
          <cell r="B685" t="str">
            <v>LASSEN</v>
          </cell>
          <cell r="C685" t="str">
            <v>MUNI UTILITY</v>
          </cell>
          <cell r="D685">
            <v>63971584</v>
          </cell>
          <cell r="E685">
            <v>0</v>
          </cell>
          <cell r="F685">
            <v>437886</v>
          </cell>
          <cell r="G685">
            <v>64409470</v>
          </cell>
          <cell r="H685">
            <v>434000</v>
          </cell>
          <cell r="I685">
            <v>62</v>
          </cell>
          <cell r="J685">
            <v>0</v>
          </cell>
          <cell r="K685">
            <v>0</v>
          </cell>
          <cell r="L685">
            <v>64843470</v>
          </cell>
        </row>
        <row r="686">
          <cell r="B686" t="str">
            <v>LASSEN</v>
          </cell>
          <cell r="C686" t="str">
            <v>MUNI UTILITY</v>
          </cell>
          <cell r="D686">
            <v>35151711</v>
          </cell>
          <cell r="E686">
            <v>0</v>
          </cell>
          <cell r="F686">
            <v>3244873</v>
          </cell>
          <cell r="G686">
            <v>38396584</v>
          </cell>
          <cell r="H686">
            <v>336000</v>
          </cell>
          <cell r="I686">
            <v>48</v>
          </cell>
          <cell r="J686">
            <v>0</v>
          </cell>
          <cell r="K686">
            <v>0</v>
          </cell>
          <cell r="L686">
            <v>38732584</v>
          </cell>
        </row>
        <row r="687">
          <cell r="B687" t="str">
            <v>LASSEN</v>
          </cell>
          <cell r="C687" t="str">
            <v>MUNI UTILITY</v>
          </cell>
          <cell r="D687">
            <v>29017040</v>
          </cell>
          <cell r="E687">
            <v>0</v>
          </cell>
          <cell r="F687">
            <v>124640</v>
          </cell>
          <cell r="G687">
            <v>29141680</v>
          </cell>
          <cell r="H687">
            <v>231000</v>
          </cell>
          <cell r="I687">
            <v>33</v>
          </cell>
          <cell r="J687">
            <v>0</v>
          </cell>
          <cell r="K687">
            <v>0</v>
          </cell>
          <cell r="L687">
            <v>29372680</v>
          </cell>
        </row>
        <row r="688">
          <cell r="B688" t="str">
            <v>LASSEN</v>
          </cell>
          <cell r="C688" t="str">
            <v>MUNI UTILITY</v>
          </cell>
          <cell r="D688">
            <v>2834543</v>
          </cell>
          <cell r="E688">
            <v>0</v>
          </cell>
          <cell r="F688">
            <v>28944</v>
          </cell>
          <cell r="G688">
            <v>2863487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2863487</v>
          </cell>
        </row>
        <row r="689">
          <cell r="B689" t="str">
            <v>LASSEN</v>
          </cell>
          <cell r="C689" t="str">
            <v>MUNI UTILITY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B690" t="str">
            <v>LASSEN</v>
          </cell>
          <cell r="C690" t="str">
            <v>MUNI UTILITY</v>
          </cell>
          <cell r="D690">
            <v>3838990</v>
          </cell>
          <cell r="E690">
            <v>0</v>
          </cell>
          <cell r="F690">
            <v>27785</v>
          </cell>
          <cell r="G690">
            <v>3866775</v>
          </cell>
          <cell r="H690">
            <v>203000</v>
          </cell>
          <cell r="I690">
            <v>29</v>
          </cell>
          <cell r="J690">
            <v>0</v>
          </cell>
          <cell r="K690">
            <v>0</v>
          </cell>
          <cell r="L690">
            <v>4069775</v>
          </cell>
        </row>
        <row r="691">
          <cell r="B691" t="str">
            <v>LASSEN</v>
          </cell>
          <cell r="C691" t="str">
            <v>MUNI UTILITY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B692" t="str">
            <v>LASSEN</v>
          </cell>
          <cell r="C692" t="str">
            <v>MUNI UTILITY</v>
          </cell>
          <cell r="D692">
            <v>12411057</v>
          </cell>
          <cell r="E692">
            <v>0</v>
          </cell>
          <cell r="F692">
            <v>403416</v>
          </cell>
          <cell r="G692">
            <v>12814473</v>
          </cell>
          <cell r="H692">
            <v>7000</v>
          </cell>
          <cell r="I692">
            <v>1</v>
          </cell>
          <cell r="J692">
            <v>0</v>
          </cell>
          <cell r="K692">
            <v>0</v>
          </cell>
          <cell r="L692">
            <v>12821473</v>
          </cell>
        </row>
        <row r="693">
          <cell r="B693" t="str">
            <v>LASSEN</v>
          </cell>
          <cell r="C693" t="str">
            <v>MUNI UTILITY</v>
          </cell>
          <cell r="D693">
            <v>72605847</v>
          </cell>
          <cell r="E693">
            <v>180720</v>
          </cell>
          <cell r="F693">
            <v>1769860</v>
          </cell>
          <cell r="G693">
            <v>74556427</v>
          </cell>
          <cell r="H693">
            <v>2447200</v>
          </cell>
          <cell r="I693">
            <v>350</v>
          </cell>
          <cell r="J693">
            <v>0</v>
          </cell>
          <cell r="K693">
            <v>0</v>
          </cell>
          <cell r="L693">
            <v>77003627</v>
          </cell>
        </row>
        <row r="694">
          <cell r="B694" t="str">
            <v>Lassen Muni Utility</v>
          </cell>
          <cell r="D694">
            <v>1427961958</v>
          </cell>
          <cell r="E694">
            <v>1093643</v>
          </cell>
          <cell r="F694">
            <v>52956005</v>
          </cell>
          <cell r="G694">
            <v>1482011606</v>
          </cell>
          <cell r="H694">
            <v>28222535</v>
          </cell>
          <cell r="I694">
            <v>4039</v>
          </cell>
          <cell r="J694">
            <v>21000</v>
          </cell>
          <cell r="K694">
            <v>3</v>
          </cell>
          <cell r="L694">
            <v>1510255141</v>
          </cell>
        </row>
      </sheetData>
      <sheetData sheetId="6">
        <row r="8">
          <cell r="B8" t="str">
            <v>Unitary</v>
          </cell>
          <cell r="C8">
            <v>1</v>
          </cell>
          <cell r="E8">
            <v>132428909</v>
          </cell>
        </row>
        <row r="9">
          <cell r="B9" t="str">
            <v>Unitary - Railroad</v>
          </cell>
          <cell r="C9">
            <v>2</v>
          </cell>
          <cell r="E9">
            <v>30373248</v>
          </cell>
        </row>
        <row r="10">
          <cell r="B10" t="str">
            <v>SUSANVILLE</v>
          </cell>
          <cell r="C10" t="str">
            <v>ELEM. SCHOOL</v>
          </cell>
          <cell r="D10">
            <v>101644861</v>
          </cell>
          <cell r="E10">
            <v>0</v>
          </cell>
          <cell r="F10">
            <v>1981491</v>
          </cell>
          <cell r="G10">
            <v>103626352</v>
          </cell>
          <cell r="H10">
            <v>2571800</v>
          </cell>
          <cell r="I10">
            <v>368</v>
          </cell>
          <cell r="J10">
            <v>0</v>
          </cell>
          <cell r="K10">
            <v>0</v>
          </cell>
          <cell r="L10">
            <v>106198152</v>
          </cell>
        </row>
        <row r="11">
          <cell r="B11" t="str">
            <v>SUSANVILLE</v>
          </cell>
          <cell r="C11" t="str">
            <v>ELEM. SCHOOL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SUSANVILLE</v>
          </cell>
          <cell r="C12" t="str">
            <v>ELEM. SCHOOL</v>
          </cell>
          <cell r="D12">
            <v>5638124</v>
          </cell>
          <cell r="E12">
            <v>0</v>
          </cell>
          <cell r="F12">
            <v>6835</v>
          </cell>
          <cell r="G12">
            <v>5644959</v>
          </cell>
          <cell r="H12">
            <v>126000</v>
          </cell>
          <cell r="I12">
            <v>18</v>
          </cell>
          <cell r="J12">
            <v>0</v>
          </cell>
          <cell r="K12">
            <v>0</v>
          </cell>
          <cell r="L12">
            <v>5770959</v>
          </cell>
        </row>
        <row r="13">
          <cell r="B13" t="str">
            <v>SUSANVILLE</v>
          </cell>
          <cell r="C13" t="str">
            <v>ELEM. SCHOOL</v>
          </cell>
          <cell r="D13">
            <v>1690738</v>
          </cell>
          <cell r="E13">
            <v>41856</v>
          </cell>
          <cell r="F13">
            <v>309711</v>
          </cell>
          <cell r="G13">
            <v>2042305</v>
          </cell>
          <cell r="H13">
            <v>21000</v>
          </cell>
          <cell r="I13">
            <v>3</v>
          </cell>
          <cell r="J13">
            <v>0</v>
          </cell>
          <cell r="K13">
            <v>0</v>
          </cell>
          <cell r="L13">
            <v>2063305</v>
          </cell>
        </row>
        <row r="14">
          <cell r="B14" t="str">
            <v>SUSANVILLE</v>
          </cell>
          <cell r="C14" t="str">
            <v>ELEM. SCHOOL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SUSANVILLE</v>
          </cell>
          <cell r="C15" t="str">
            <v>ELEM. SCHOOL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SUSANVILLE</v>
          </cell>
          <cell r="C16" t="str">
            <v>ELEM. SCHOOL</v>
          </cell>
          <cell r="D16">
            <v>24078456</v>
          </cell>
          <cell r="E16">
            <v>0</v>
          </cell>
          <cell r="F16">
            <v>6263515</v>
          </cell>
          <cell r="G16">
            <v>30341971</v>
          </cell>
          <cell r="H16">
            <v>7000</v>
          </cell>
          <cell r="I16">
            <v>1</v>
          </cell>
          <cell r="J16">
            <v>0</v>
          </cell>
          <cell r="K16">
            <v>0</v>
          </cell>
          <cell r="L16">
            <v>30348971</v>
          </cell>
        </row>
        <row r="17">
          <cell r="B17" t="str">
            <v>SUSANVILLE</v>
          </cell>
          <cell r="C17" t="str">
            <v>ELEM. SCHOOL</v>
          </cell>
          <cell r="D17">
            <v>8771614</v>
          </cell>
          <cell r="E17">
            <v>0</v>
          </cell>
          <cell r="F17">
            <v>1391054</v>
          </cell>
          <cell r="G17">
            <v>10162668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10162668</v>
          </cell>
        </row>
        <row r="18">
          <cell r="B18" t="str">
            <v>SUSANVILLE</v>
          </cell>
          <cell r="C18" t="str">
            <v>ELEM. SCHOOL</v>
          </cell>
          <cell r="D18">
            <v>3133208</v>
          </cell>
          <cell r="E18">
            <v>0</v>
          </cell>
          <cell r="F18">
            <v>11482</v>
          </cell>
          <cell r="G18">
            <v>3144690</v>
          </cell>
          <cell r="H18">
            <v>112000</v>
          </cell>
          <cell r="I18">
            <v>16</v>
          </cell>
          <cell r="J18">
            <v>0</v>
          </cell>
          <cell r="K18">
            <v>0</v>
          </cell>
          <cell r="L18">
            <v>3256690</v>
          </cell>
        </row>
        <row r="19">
          <cell r="B19" t="str">
            <v>SUSANVILLE</v>
          </cell>
          <cell r="C19" t="str">
            <v>ELEM. SCHOOL</v>
          </cell>
          <cell r="D19">
            <v>4716268</v>
          </cell>
          <cell r="E19">
            <v>0</v>
          </cell>
          <cell r="F19">
            <v>0</v>
          </cell>
          <cell r="G19">
            <v>4716268</v>
          </cell>
          <cell r="H19">
            <v>126000</v>
          </cell>
          <cell r="I19">
            <v>18</v>
          </cell>
          <cell r="J19">
            <v>0</v>
          </cell>
          <cell r="K19">
            <v>0</v>
          </cell>
          <cell r="L19">
            <v>4842268</v>
          </cell>
        </row>
        <row r="20">
          <cell r="B20" t="str">
            <v>SUSANVILLE</v>
          </cell>
          <cell r="C20" t="str">
            <v>ELEM. SCHOOL</v>
          </cell>
          <cell r="D20">
            <v>92018</v>
          </cell>
          <cell r="E20">
            <v>0</v>
          </cell>
          <cell r="F20">
            <v>0</v>
          </cell>
          <cell r="G20">
            <v>92018</v>
          </cell>
          <cell r="H20">
            <v>7000</v>
          </cell>
          <cell r="I20">
            <v>1</v>
          </cell>
          <cell r="J20">
            <v>0</v>
          </cell>
          <cell r="K20">
            <v>0</v>
          </cell>
          <cell r="L20">
            <v>99018</v>
          </cell>
        </row>
        <row r="21">
          <cell r="B21" t="str">
            <v>SUSANVILLE</v>
          </cell>
          <cell r="C21" t="str">
            <v>ELEM. SCHOOL</v>
          </cell>
          <cell r="D21">
            <v>923794</v>
          </cell>
          <cell r="E21">
            <v>0</v>
          </cell>
          <cell r="F21">
            <v>0</v>
          </cell>
          <cell r="G21">
            <v>923794</v>
          </cell>
          <cell r="H21">
            <v>7000</v>
          </cell>
          <cell r="I21">
            <v>1</v>
          </cell>
          <cell r="J21">
            <v>0</v>
          </cell>
          <cell r="K21">
            <v>0</v>
          </cell>
          <cell r="L21">
            <v>930794</v>
          </cell>
        </row>
        <row r="22">
          <cell r="B22" t="str">
            <v>SUSANVILLE</v>
          </cell>
          <cell r="C22" t="str">
            <v>ELEM. SCHOOL</v>
          </cell>
          <cell r="D22">
            <v>1320675</v>
          </cell>
          <cell r="E22">
            <v>0</v>
          </cell>
          <cell r="F22">
            <v>7452</v>
          </cell>
          <cell r="G22">
            <v>1328127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1328127</v>
          </cell>
        </row>
        <row r="23">
          <cell r="B23" t="str">
            <v>SUSANVILLE</v>
          </cell>
          <cell r="C23" t="str">
            <v>ELEM. SCHOOL</v>
          </cell>
          <cell r="D23">
            <v>1298253</v>
          </cell>
          <cell r="E23">
            <v>0</v>
          </cell>
          <cell r="F23">
            <v>113833</v>
          </cell>
          <cell r="G23">
            <v>1412086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1412086</v>
          </cell>
        </row>
        <row r="24">
          <cell r="B24" t="str">
            <v>SUSANVILLE</v>
          </cell>
          <cell r="C24" t="str">
            <v>ELEM. SCHOOL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SUSANVILLE</v>
          </cell>
          <cell r="C25" t="str">
            <v>ELEM. SCHOOL</v>
          </cell>
          <cell r="D25">
            <v>216458</v>
          </cell>
          <cell r="E25">
            <v>0</v>
          </cell>
          <cell r="F25">
            <v>32065</v>
          </cell>
          <cell r="G25">
            <v>248523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248523</v>
          </cell>
        </row>
        <row r="26">
          <cell r="B26" t="str">
            <v>SUSANVILLE</v>
          </cell>
          <cell r="C26" t="str">
            <v>ELEM. SCHOOL</v>
          </cell>
          <cell r="D26">
            <v>610577</v>
          </cell>
          <cell r="E26">
            <v>0</v>
          </cell>
          <cell r="F26">
            <v>53053</v>
          </cell>
          <cell r="G26">
            <v>663630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663630</v>
          </cell>
        </row>
        <row r="27">
          <cell r="B27" t="str">
            <v>SUSANVILLE</v>
          </cell>
          <cell r="C27" t="str">
            <v>ELEM. SCHOOL</v>
          </cell>
          <cell r="D27">
            <v>23174</v>
          </cell>
          <cell r="E27">
            <v>0</v>
          </cell>
          <cell r="F27">
            <v>0</v>
          </cell>
          <cell r="G27">
            <v>23174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23174</v>
          </cell>
        </row>
        <row r="28">
          <cell r="B28" t="str">
            <v>SUSANVILLE</v>
          </cell>
          <cell r="C28" t="str">
            <v>ELEM. SCHOOL</v>
          </cell>
          <cell r="D28">
            <v>32017281</v>
          </cell>
          <cell r="E28">
            <v>0</v>
          </cell>
          <cell r="F28">
            <v>164249</v>
          </cell>
          <cell r="G28">
            <v>32181530</v>
          </cell>
          <cell r="H28">
            <v>679000</v>
          </cell>
          <cell r="I28">
            <v>97</v>
          </cell>
          <cell r="J28">
            <v>0</v>
          </cell>
          <cell r="K28">
            <v>0</v>
          </cell>
          <cell r="L28">
            <v>32860530</v>
          </cell>
        </row>
        <row r="29">
          <cell r="B29" t="str">
            <v>SUSANVILLE</v>
          </cell>
          <cell r="C29" t="str">
            <v>ELEM. SCHOOL</v>
          </cell>
          <cell r="D29">
            <v>1745597</v>
          </cell>
          <cell r="E29">
            <v>0</v>
          </cell>
          <cell r="F29">
            <v>0</v>
          </cell>
          <cell r="G29">
            <v>1745597</v>
          </cell>
          <cell r="H29">
            <v>14000</v>
          </cell>
          <cell r="I29">
            <v>2</v>
          </cell>
          <cell r="J29">
            <v>0</v>
          </cell>
          <cell r="K29">
            <v>0</v>
          </cell>
          <cell r="L29">
            <v>1759597</v>
          </cell>
        </row>
        <row r="30">
          <cell r="B30" t="str">
            <v>SUSANVILLE</v>
          </cell>
          <cell r="C30" t="str">
            <v>ELEM. SCHOOL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SUSANVILLE</v>
          </cell>
          <cell r="C31" t="str">
            <v>ELEM. SCHOOL</v>
          </cell>
          <cell r="D31">
            <v>13266435</v>
          </cell>
          <cell r="E31">
            <v>0</v>
          </cell>
          <cell r="F31">
            <v>631115</v>
          </cell>
          <cell r="G31">
            <v>13897550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13897550</v>
          </cell>
        </row>
        <row r="32">
          <cell r="B32" t="str">
            <v>SUSANVILLE</v>
          </cell>
          <cell r="C32" t="str">
            <v>ELEM. SCHOOL</v>
          </cell>
          <cell r="D32">
            <v>5707276</v>
          </cell>
          <cell r="E32">
            <v>0</v>
          </cell>
          <cell r="F32">
            <v>48713</v>
          </cell>
          <cell r="G32">
            <v>5755989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5755989</v>
          </cell>
        </row>
        <row r="33">
          <cell r="B33" t="str">
            <v>SUSANVILLE</v>
          </cell>
          <cell r="C33" t="str">
            <v>ELEM. SCHOOL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SUSANVILLE</v>
          </cell>
          <cell r="C34" t="str">
            <v>ELEM. SCHOOL</v>
          </cell>
          <cell r="D34">
            <v>95137282</v>
          </cell>
          <cell r="E34">
            <v>0</v>
          </cell>
          <cell r="F34">
            <v>844894</v>
          </cell>
          <cell r="G34">
            <v>95982176</v>
          </cell>
          <cell r="H34">
            <v>2105600</v>
          </cell>
          <cell r="I34">
            <v>301</v>
          </cell>
          <cell r="J34">
            <v>0</v>
          </cell>
          <cell r="K34">
            <v>0</v>
          </cell>
          <cell r="L34">
            <v>98087776</v>
          </cell>
        </row>
        <row r="35">
          <cell r="B35" t="str">
            <v>SUSANVILLE</v>
          </cell>
          <cell r="C35" t="str">
            <v>ELEM. SCHOOL</v>
          </cell>
          <cell r="D35">
            <v>10928680</v>
          </cell>
          <cell r="E35">
            <v>0</v>
          </cell>
          <cell r="F35">
            <v>706092</v>
          </cell>
          <cell r="G35">
            <v>11634772</v>
          </cell>
          <cell r="H35">
            <v>84000</v>
          </cell>
          <cell r="I35">
            <v>12</v>
          </cell>
          <cell r="J35">
            <v>0</v>
          </cell>
          <cell r="K35">
            <v>0</v>
          </cell>
          <cell r="L35">
            <v>11718772</v>
          </cell>
        </row>
        <row r="36">
          <cell r="B36" t="str">
            <v>SUSANVILLE</v>
          </cell>
          <cell r="C36" t="str">
            <v>ELEM. SCHOOL</v>
          </cell>
          <cell r="D36">
            <v>4476226</v>
          </cell>
          <cell r="E36">
            <v>0</v>
          </cell>
          <cell r="F36">
            <v>47235</v>
          </cell>
          <cell r="G36">
            <v>4523461</v>
          </cell>
          <cell r="H36">
            <v>140000</v>
          </cell>
          <cell r="I36">
            <v>20</v>
          </cell>
          <cell r="J36">
            <v>0</v>
          </cell>
          <cell r="K36">
            <v>0</v>
          </cell>
          <cell r="L36">
            <v>4663461</v>
          </cell>
        </row>
        <row r="37">
          <cell r="B37" t="str">
            <v>SUSANVILLE</v>
          </cell>
          <cell r="C37" t="str">
            <v>ELEM. SCHOOL</v>
          </cell>
          <cell r="D37">
            <v>7771435</v>
          </cell>
          <cell r="E37">
            <v>0</v>
          </cell>
          <cell r="F37">
            <v>39007</v>
          </cell>
          <cell r="G37">
            <v>7810442</v>
          </cell>
          <cell r="H37">
            <v>126000</v>
          </cell>
          <cell r="I37">
            <v>18</v>
          </cell>
          <cell r="J37">
            <v>0</v>
          </cell>
          <cell r="K37">
            <v>0</v>
          </cell>
          <cell r="L37">
            <v>7936442</v>
          </cell>
        </row>
        <row r="38">
          <cell r="B38" t="str">
            <v>SUSANVILLE</v>
          </cell>
          <cell r="C38" t="str">
            <v>ELEM. SCHOOL</v>
          </cell>
          <cell r="D38">
            <v>376762</v>
          </cell>
          <cell r="E38">
            <v>0</v>
          </cell>
          <cell r="F38">
            <v>8871650</v>
          </cell>
          <cell r="G38">
            <v>9248412</v>
          </cell>
          <cell r="H38">
            <v>7000</v>
          </cell>
          <cell r="I38">
            <v>1</v>
          </cell>
          <cell r="J38">
            <v>0</v>
          </cell>
          <cell r="K38">
            <v>0</v>
          </cell>
          <cell r="L38">
            <v>9255412</v>
          </cell>
        </row>
        <row r="39">
          <cell r="B39" t="str">
            <v>SUSANVILLE</v>
          </cell>
          <cell r="C39" t="str">
            <v>ELEM. SCHOOL</v>
          </cell>
          <cell r="D39">
            <v>210485150</v>
          </cell>
          <cell r="E39">
            <v>0</v>
          </cell>
          <cell r="F39">
            <v>0</v>
          </cell>
          <cell r="G39">
            <v>210485150</v>
          </cell>
          <cell r="H39">
            <v>4344669</v>
          </cell>
          <cell r="I39">
            <v>623</v>
          </cell>
          <cell r="J39">
            <v>7000</v>
          </cell>
          <cell r="K39">
            <v>1</v>
          </cell>
          <cell r="L39">
            <v>214836819</v>
          </cell>
        </row>
        <row r="40">
          <cell r="B40" t="str">
            <v>SUSANVILLE</v>
          </cell>
          <cell r="C40" t="str">
            <v>ELEM. SCHOOL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SUSANVILLE</v>
          </cell>
          <cell r="C41" t="str">
            <v>ELEM. SCHOOL</v>
          </cell>
          <cell r="D41">
            <v>2324026</v>
          </cell>
          <cell r="E41">
            <v>0</v>
          </cell>
          <cell r="F41">
            <v>0</v>
          </cell>
          <cell r="G41">
            <v>2324026</v>
          </cell>
          <cell r="H41">
            <v>7000</v>
          </cell>
          <cell r="I41">
            <v>1</v>
          </cell>
          <cell r="J41">
            <v>0</v>
          </cell>
          <cell r="K41">
            <v>0</v>
          </cell>
          <cell r="L41">
            <v>2331026</v>
          </cell>
        </row>
        <row r="42">
          <cell r="B42" t="str">
            <v>SUSANVILLE</v>
          </cell>
          <cell r="C42" t="str">
            <v>ELEM. SCHOOL</v>
          </cell>
          <cell r="D42">
            <v>14379084</v>
          </cell>
          <cell r="E42">
            <v>0</v>
          </cell>
          <cell r="F42">
            <v>318710</v>
          </cell>
          <cell r="G42">
            <v>14697794</v>
          </cell>
          <cell r="H42">
            <v>21000</v>
          </cell>
          <cell r="I42">
            <v>3</v>
          </cell>
          <cell r="J42">
            <v>0</v>
          </cell>
          <cell r="K42">
            <v>0</v>
          </cell>
          <cell r="L42">
            <v>14718794</v>
          </cell>
        </row>
        <row r="43">
          <cell r="B43" t="str">
            <v>SUSANVILLE</v>
          </cell>
          <cell r="C43" t="str">
            <v>ELEM. SCHOOL</v>
          </cell>
          <cell r="D43">
            <v>8651</v>
          </cell>
          <cell r="E43">
            <v>0</v>
          </cell>
          <cell r="F43">
            <v>0</v>
          </cell>
          <cell r="G43">
            <v>8651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8651</v>
          </cell>
        </row>
        <row r="44">
          <cell r="B44" t="str">
            <v>SUSANVILLE</v>
          </cell>
          <cell r="C44" t="str">
            <v>ELEM. SCHOOL</v>
          </cell>
          <cell r="D44">
            <v>304531</v>
          </cell>
          <cell r="E44">
            <v>0</v>
          </cell>
          <cell r="F44">
            <v>0</v>
          </cell>
          <cell r="G44">
            <v>304531</v>
          </cell>
          <cell r="H44">
            <v>7000</v>
          </cell>
          <cell r="I44">
            <v>1</v>
          </cell>
          <cell r="J44">
            <v>0</v>
          </cell>
          <cell r="K44">
            <v>0</v>
          </cell>
          <cell r="L44">
            <v>311531</v>
          </cell>
        </row>
        <row r="45">
          <cell r="B45" t="str">
            <v>SUSANVILLE</v>
          </cell>
          <cell r="C45" t="str">
            <v>ELEM. SCHOOL</v>
          </cell>
          <cell r="D45">
            <v>6768961</v>
          </cell>
          <cell r="E45">
            <v>0</v>
          </cell>
          <cell r="F45">
            <v>16281</v>
          </cell>
          <cell r="G45">
            <v>6785242</v>
          </cell>
          <cell r="H45">
            <v>161000</v>
          </cell>
          <cell r="I45">
            <v>23</v>
          </cell>
          <cell r="J45">
            <v>0</v>
          </cell>
          <cell r="K45">
            <v>0</v>
          </cell>
          <cell r="L45">
            <v>6946242</v>
          </cell>
        </row>
        <row r="46">
          <cell r="B46" t="str">
            <v>SUSANVILLE</v>
          </cell>
          <cell r="C46" t="str">
            <v>ELEM. SCHOOL</v>
          </cell>
          <cell r="D46">
            <v>3307855</v>
          </cell>
          <cell r="E46">
            <v>8314</v>
          </cell>
          <cell r="F46">
            <v>17167</v>
          </cell>
          <cell r="G46">
            <v>3333336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3333336</v>
          </cell>
        </row>
        <row r="47">
          <cell r="B47" t="str">
            <v>SUSANVILLE</v>
          </cell>
          <cell r="C47" t="str">
            <v>ELEM. SCHOOL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>SUSANVILLE</v>
          </cell>
          <cell r="C48" t="str">
            <v>ELEM. SCHOOL</v>
          </cell>
          <cell r="D48">
            <v>41163303</v>
          </cell>
          <cell r="E48">
            <v>504518</v>
          </cell>
          <cell r="F48">
            <v>3380497</v>
          </cell>
          <cell r="G48">
            <v>45048318</v>
          </cell>
          <cell r="H48">
            <v>715851</v>
          </cell>
          <cell r="I48">
            <v>104</v>
          </cell>
          <cell r="J48">
            <v>0</v>
          </cell>
          <cell r="K48">
            <v>0</v>
          </cell>
          <cell r="L48">
            <v>45764169</v>
          </cell>
        </row>
        <row r="49">
          <cell r="B49" t="str">
            <v>SUSANVILLE</v>
          </cell>
          <cell r="C49" t="str">
            <v>ELEM. SCHOOL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SUSANVILLE</v>
          </cell>
          <cell r="C50" t="str">
            <v>ELEM. SCHOOL</v>
          </cell>
          <cell r="D50">
            <v>6046800</v>
          </cell>
          <cell r="E50">
            <v>0</v>
          </cell>
          <cell r="F50">
            <v>63677</v>
          </cell>
          <cell r="G50">
            <v>6110477</v>
          </cell>
          <cell r="H50">
            <v>98000</v>
          </cell>
          <cell r="I50">
            <v>14</v>
          </cell>
          <cell r="J50">
            <v>0</v>
          </cell>
          <cell r="K50">
            <v>0</v>
          </cell>
          <cell r="L50">
            <v>6208477</v>
          </cell>
        </row>
        <row r="51">
          <cell r="B51" t="str">
            <v>SUSANVILLE</v>
          </cell>
          <cell r="C51" t="str">
            <v>ELEM. SCHOOL</v>
          </cell>
          <cell r="D51">
            <v>309021</v>
          </cell>
          <cell r="E51">
            <v>0</v>
          </cell>
          <cell r="F51">
            <v>0</v>
          </cell>
          <cell r="G51">
            <v>309021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309021</v>
          </cell>
        </row>
        <row r="52">
          <cell r="B52" t="str">
            <v>SUSANVILLE</v>
          </cell>
          <cell r="C52" t="str">
            <v>ELEM. SCHOOL</v>
          </cell>
          <cell r="D52">
            <v>22993090</v>
          </cell>
          <cell r="E52">
            <v>0</v>
          </cell>
          <cell r="F52">
            <v>108782</v>
          </cell>
          <cell r="G52">
            <v>23101872</v>
          </cell>
          <cell r="H52">
            <v>789600</v>
          </cell>
          <cell r="I52">
            <v>113</v>
          </cell>
          <cell r="J52">
            <v>0</v>
          </cell>
          <cell r="K52">
            <v>0</v>
          </cell>
          <cell r="L52">
            <v>23891472</v>
          </cell>
        </row>
        <row r="53">
          <cell r="B53" t="str">
            <v>SUSANVILLE</v>
          </cell>
          <cell r="C53" t="str">
            <v>ELEM. SCHOOL</v>
          </cell>
          <cell r="D53">
            <v>63971584</v>
          </cell>
          <cell r="E53">
            <v>0</v>
          </cell>
          <cell r="F53">
            <v>437886</v>
          </cell>
          <cell r="G53">
            <v>64409470</v>
          </cell>
          <cell r="H53">
            <v>434000</v>
          </cell>
          <cell r="I53">
            <v>62</v>
          </cell>
          <cell r="J53">
            <v>0</v>
          </cell>
          <cell r="K53">
            <v>0</v>
          </cell>
          <cell r="L53">
            <v>64843470</v>
          </cell>
        </row>
        <row r="54">
          <cell r="B54" t="str">
            <v>SUSANVILLE</v>
          </cell>
          <cell r="C54" t="str">
            <v>ELEM. SCHOOL</v>
          </cell>
          <cell r="D54">
            <v>35151711</v>
          </cell>
          <cell r="E54">
            <v>0</v>
          </cell>
          <cell r="F54">
            <v>3244873</v>
          </cell>
          <cell r="G54">
            <v>38396584</v>
          </cell>
          <cell r="H54">
            <v>336000</v>
          </cell>
          <cell r="I54">
            <v>48</v>
          </cell>
          <cell r="J54">
            <v>0</v>
          </cell>
          <cell r="K54">
            <v>0</v>
          </cell>
          <cell r="L54">
            <v>38732584</v>
          </cell>
        </row>
        <row r="55">
          <cell r="B55" t="str">
            <v>SUSANVILLE</v>
          </cell>
          <cell r="C55" t="str">
            <v>ELEM. SCHOOL</v>
          </cell>
          <cell r="D55">
            <v>29017040</v>
          </cell>
          <cell r="E55">
            <v>0</v>
          </cell>
          <cell r="F55">
            <v>124640</v>
          </cell>
          <cell r="G55">
            <v>29141680</v>
          </cell>
          <cell r="H55">
            <v>231000</v>
          </cell>
          <cell r="I55">
            <v>33</v>
          </cell>
          <cell r="J55">
            <v>0</v>
          </cell>
          <cell r="K55">
            <v>0</v>
          </cell>
          <cell r="L55">
            <v>29372680</v>
          </cell>
        </row>
        <row r="56">
          <cell r="B56" t="str">
            <v>SUSANVILLE</v>
          </cell>
          <cell r="C56" t="str">
            <v>ELEM. SCHOOL</v>
          </cell>
          <cell r="D56">
            <v>2834543</v>
          </cell>
          <cell r="E56">
            <v>0</v>
          </cell>
          <cell r="F56">
            <v>28944</v>
          </cell>
          <cell r="G56">
            <v>2863487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2863487</v>
          </cell>
        </row>
        <row r="57">
          <cell r="B57" t="str">
            <v>SUSANVILLE</v>
          </cell>
          <cell r="C57" t="str">
            <v>ELEM. SCHOOL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SUSANVILLE</v>
          </cell>
          <cell r="C58" t="str">
            <v>ELEM. SCHOOL</v>
          </cell>
          <cell r="D58">
            <v>3838990</v>
          </cell>
          <cell r="E58">
            <v>0</v>
          </cell>
          <cell r="F58">
            <v>27785</v>
          </cell>
          <cell r="G58">
            <v>3866775</v>
          </cell>
          <cell r="H58">
            <v>203000</v>
          </cell>
          <cell r="I58">
            <v>29</v>
          </cell>
          <cell r="J58">
            <v>0</v>
          </cell>
          <cell r="K58">
            <v>0</v>
          </cell>
          <cell r="L58">
            <v>4069775</v>
          </cell>
        </row>
        <row r="59">
          <cell r="B59" t="str">
            <v>SUSANVILLE</v>
          </cell>
          <cell r="C59" t="str">
            <v>ELEM. SCHOOL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Susanville Elem</v>
          </cell>
          <cell r="D60">
            <v>768489532</v>
          </cell>
          <cell r="E60">
            <v>554688</v>
          </cell>
          <cell r="F60">
            <v>29292688</v>
          </cell>
          <cell r="G60">
            <v>798336908</v>
          </cell>
          <cell r="H60">
            <v>13481520</v>
          </cell>
          <cell r="I60">
            <v>1931</v>
          </cell>
          <cell r="J60">
            <v>7000</v>
          </cell>
          <cell r="K60">
            <v>1</v>
          </cell>
          <cell r="L60">
            <v>811825428</v>
          </cell>
        </row>
        <row r="63">
          <cell r="B63" t="str">
            <v>BIG VALLEY JT(18,25)</v>
          </cell>
          <cell r="C63" t="str">
            <v>UNIFIED SCHOOL</v>
          </cell>
          <cell r="D63">
            <v>5424987</v>
          </cell>
          <cell r="E63">
            <v>0</v>
          </cell>
          <cell r="F63">
            <v>3294536</v>
          </cell>
          <cell r="G63">
            <v>8719523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8719523</v>
          </cell>
        </row>
        <row r="64">
          <cell r="B64" t="str">
            <v>BIG VALLEY JT(18,25)</v>
          </cell>
          <cell r="C64" t="str">
            <v>UNIFIED SCHOOL</v>
          </cell>
          <cell r="D64">
            <v>4048735</v>
          </cell>
          <cell r="E64">
            <v>0</v>
          </cell>
          <cell r="F64">
            <v>9340</v>
          </cell>
          <cell r="G64">
            <v>4058075</v>
          </cell>
          <cell r="H64">
            <v>14000</v>
          </cell>
          <cell r="I64">
            <v>2</v>
          </cell>
          <cell r="J64">
            <v>0</v>
          </cell>
          <cell r="K64">
            <v>0</v>
          </cell>
          <cell r="L64">
            <v>4072075</v>
          </cell>
        </row>
        <row r="65">
          <cell r="B65" t="str">
            <v>BIG VALLEY JT(18,25)</v>
          </cell>
          <cell r="C65" t="str">
            <v>UNIFIED SCHOOL</v>
          </cell>
          <cell r="D65">
            <v>5014450</v>
          </cell>
          <cell r="E65">
            <v>0</v>
          </cell>
          <cell r="F65">
            <v>341931</v>
          </cell>
          <cell r="G65">
            <v>5356381</v>
          </cell>
          <cell r="H65">
            <v>263774</v>
          </cell>
          <cell r="I65">
            <v>38</v>
          </cell>
          <cell r="J65">
            <v>0</v>
          </cell>
          <cell r="K65">
            <v>0</v>
          </cell>
          <cell r="L65">
            <v>5620155</v>
          </cell>
        </row>
        <row r="66">
          <cell r="B66" t="str">
            <v>BIG VALLEY JT(18,25)</v>
          </cell>
          <cell r="C66" t="str">
            <v>UNIFIED SCHOOL</v>
          </cell>
          <cell r="D66">
            <v>9643596</v>
          </cell>
          <cell r="E66">
            <v>17978</v>
          </cell>
          <cell r="F66">
            <v>273230</v>
          </cell>
          <cell r="G66">
            <v>9934804</v>
          </cell>
          <cell r="H66">
            <v>98000</v>
          </cell>
          <cell r="I66">
            <v>14</v>
          </cell>
          <cell r="J66">
            <v>0</v>
          </cell>
          <cell r="K66">
            <v>0</v>
          </cell>
          <cell r="L66">
            <v>10032804</v>
          </cell>
        </row>
        <row r="67">
          <cell r="B67" t="str">
            <v>BIG VALLEY JT(18,25)</v>
          </cell>
          <cell r="C67" t="str">
            <v>UNIFIED SCHOOL</v>
          </cell>
          <cell r="D67">
            <v>1548825</v>
          </cell>
          <cell r="E67">
            <v>0</v>
          </cell>
          <cell r="F67">
            <v>12402810</v>
          </cell>
          <cell r="G67">
            <v>13951635</v>
          </cell>
          <cell r="H67">
            <v>7000</v>
          </cell>
          <cell r="I67">
            <v>1</v>
          </cell>
          <cell r="J67">
            <v>0</v>
          </cell>
          <cell r="K67">
            <v>0</v>
          </cell>
          <cell r="L67">
            <v>13958635</v>
          </cell>
        </row>
        <row r="68">
          <cell r="B68" t="str">
            <v>BIG VALLEY JT(18,25)</v>
          </cell>
          <cell r="C68" t="str">
            <v>UNIFIED SCHOOL</v>
          </cell>
          <cell r="D68">
            <v>3498946</v>
          </cell>
          <cell r="E68">
            <v>0</v>
          </cell>
          <cell r="F68">
            <v>134629</v>
          </cell>
          <cell r="G68">
            <v>3633575</v>
          </cell>
          <cell r="H68">
            <v>136396</v>
          </cell>
          <cell r="I68">
            <v>20</v>
          </cell>
          <cell r="J68">
            <v>0</v>
          </cell>
          <cell r="K68">
            <v>0</v>
          </cell>
          <cell r="L68">
            <v>3769971</v>
          </cell>
        </row>
        <row r="69">
          <cell r="B69" t="str">
            <v>BIG VALLEY JT(18,25)</v>
          </cell>
          <cell r="C69" t="str">
            <v>UNIFIED SCHOOL</v>
          </cell>
          <cell r="D69">
            <v>812429</v>
          </cell>
          <cell r="E69">
            <v>0</v>
          </cell>
          <cell r="F69">
            <v>0</v>
          </cell>
          <cell r="G69">
            <v>812429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812429</v>
          </cell>
        </row>
        <row r="70">
          <cell r="B70" t="str">
            <v>BIG VALLEY JT(18,25)</v>
          </cell>
          <cell r="C70" t="str">
            <v>UNIFIED SCHOOL</v>
          </cell>
          <cell r="D70">
            <v>36205594</v>
          </cell>
          <cell r="E70">
            <v>8696</v>
          </cell>
          <cell r="F70">
            <v>7850700</v>
          </cell>
          <cell r="G70">
            <v>44064990</v>
          </cell>
          <cell r="H70">
            <v>315000</v>
          </cell>
          <cell r="I70">
            <v>45</v>
          </cell>
          <cell r="J70">
            <v>0</v>
          </cell>
          <cell r="K70">
            <v>0</v>
          </cell>
          <cell r="L70">
            <v>44379990</v>
          </cell>
        </row>
        <row r="71">
          <cell r="B71" t="str">
            <v>BIG VALLEY JT(18,25)</v>
          </cell>
          <cell r="C71" t="str">
            <v>UNIFIED SCHOOL</v>
          </cell>
          <cell r="D71">
            <v>64931</v>
          </cell>
          <cell r="E71">
            <v>0</v>
          </cell>
          <cell r="F71">
            <v>0</v>
          </cell>
          <cell r="G71">
            <v>64931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64931</v>
          </cell>
        </row>
        <row r="72">
          <cell r="B72" t="str">
            <v>BIG VALLEY JT(18,25)</v>
          </cell>
          <cell r="C72" t="str">
            <v>UNIFIED SCHOOL</v>
          </cell>
          <cell r="D72">
            <v>77868</v>
          </cell>
          <cell r="E72">
            <v>0</v>
          </cell>
          <cell r="F72">
            <v>0</v>
          </cell>
          <cell r="G72">
            <v>77868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77868</v>
          </cell>
        </row>
        <row r="73">
          <cell r="B73" t="str">
            <v>BIG VALLEY JT(18,25)</v>
          </cell>
          <cell r="C73" t="str">
            <v>UNIFIED SCHOOL</v>
          </cell>
          <cell r="D73">
            <v>242224</v>
          </cell>
          <cell r="E73">
            <v>0</v>
          </cell>
          <cell r="F73">
            <v>8840</v>
          </cell>
          <cell r="G73">
            <v>251064</v>
          </cell>
          <cell r="H73">
            <v>7000</v>
          </cell>
          <cell r="I73">
            <v>1</v>
          </cell>
          <cell r="J73">
            <v>0</v>
          </cell>
          <cell r="K73">
            <v>0</v>
          </cell>
          <cell r="L73">
            <v>258064</v>
          </cell>
        </row>
        <row r="74">
          <cell r="B74" t="str">
            <v>BIG VALLEY JT(18,25)</v>
          </cell>
          <cell r="C74" t="str">
            <v>UNIFIED SCHOOL</v>
          </cell>
          <cell r="D74">
            <v>2236037</v>
          </cell>
          <cell r="E74">
            <v>0</v>
          </cell>
          <cell r="F74">
            <v>0</v>
          </cell>
          <cell r="G74">
            <v>2236037</v>
          </cell>
          <cell r="H74">
            <v>7000</v>
          </cell>
          <cell r="I74">
            <v>1</v>
          </cell>
          <cell r="J74">
            <v>0</v>
          </cell>
          <cell r="K74">
            <v>0</v>
          </cell>
          <cell r="L74">
            <v>2243037</v>
          </cell>
        </row>
        <row r="75">
          <cell r="B75" t="str">
            <v>BIG VALLEY JT(18,25)</v>
          </cell>
          <cell r="C75" t="str">
            <v>UNIFIED SCHOOL</v>
          </cell>
          <cell r="D75">
            <v>15927177</v>
          </cell>
          <cell r="E75">
            <v>0</v>
          </cell>
          <cell r="F75">
            <v>740457</v>
          </cell>
          <cell r="G75">
            <v>16667634</v>
          </cell>
          <cell r="H75">
            <v>7000</v>
          </cell>
          <cell r="I75">
            <v>1</v>
          </cell>
          <cell r="J75">
            <v>0</v>
          </cell>
          <cell r="K75">
            <v>0</v>
          </cell>
          <cell r="L75">
            <v>16674634</v>
          </cell>
        </row>
        <row r="76">
          <cell r="B76" t="str">
            <v>BIG VALLEY JT(18,25)</v>
          </cell>
          <cell r="C76" t="str">
            <v>UNIFIED SCHOOL</v>
          </cell>
          <cell r="D76">
            <v>1530819</v>
          </cell>
          <cell r="E76">
            <v>0</v>
          </cell>
          <cell r="F76">
            <v>14706</v>
          </cell>
          <cell r="G76">
            <v>1545525</v>
          </cell>
          <cell r="H76">
            <v>21000</v>
          </cell>
          <cell r="I76">
            <v>3</v>
          </cell>
          <cell r="J76">
            <v>0</v>
          </cell>
          <cell r="K76">
            <v>0</v>
          </cell>
          <cell r="L76">
            <v>1566525</v>
          </cell>
        </row>
        <row r="77">
          <cell r="B77" t="str">
            <v>BIG VALLEY JT(18,25)</v>
          </cell>
          <cell r="C77" t="str">
            <v>UNIFIED SCHOOL</v>
          </cell>
          <cell r="D77">
            <v>18452098</v>
          </cell>
          <cell r="E77">
            <v>0</v>
          </cell>
          <cell r="F77">
            <v>1059042</v>
          </cell>
          <cell r="G77">
            <v>19511140</v>
          </cell>
          <cell r="H77">
            <v>278600</v>
          </cell>
          <cell r="I77">
            <v>40</v>
          </cell>
          <cell r="J77">
            <v>0</v>
          </cell>
          <cell r="K77">
            <v>0</v>
          </cell>
          <cell r="L77">
            <v>19789740</v>
          </cell>
        </row>
        <row r="78">
          <cell r="B78" t="str">
            <v>BIG VALLEY JT(18,25)</v>
          </cell>
          <cell r="C78" t="str">
            <v>UNIFIED SCHOOL</v>
          </cell>
          <cell r="D78">
            <v>4753333</v>
          </cell>
          <cell r="E78">
            <v>0</v>
          </cell>
          <cell r="F78">
            <v>220721</v>
          </cell>
          <cell r="G78">
            <v>4974054</v>
          </cell>
          <cell r="H78">
            <v>63000</v>
          </cell>
          <cell r="I78">
            <v>9</v>
          </cell>
          <cell r="J78">
            <v>0</v>
          </cell>
          <cell r="K78">
            <v>0</v>
          </cell>
          <cell r="L78">
            <v>5037054</v>
          </cell>
        </row>
        <row r="79">
          <cell r="B79" t="str">
            <v>BIG VALLEY JT(18,25)</v>
          </cell>
          <cell r="C79" t="str">
            <v>UNIFIED SCHOOL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BIG VALLEY JT(18,25)</v>
          </cell>
          <cell r="C80" t="str">
            <v>UNIFIED SCHOOL</v>
          </cell>
          <cell r="D80">
            <v>6376495</v>
          </cell>
          <cell r="E80">
            <v>0</v>
          </cell>
          <cell r="F80">
            <v>96690</v>
          </cell>
          <cell r="G80">
            <v>6473185</v>
          </cell>
          <cell r="H80">
            <v>49000</v>
          </cell>
          <cell r="I80">
            <v>7</v>
          </cell>
          <cell r="J80">
            <v>0</v>
          </cell>
          <cell r="K80">
            <v>0</v>
          </cell>
          <cell r="L80">
            <v>6522185</v>
          </cell>
        </row>
        <row r="81">
          <cell r="B81" t="str">
            <v>BIG VALLEY JT(18,25)</v>
          </cell>
          <cell r="C81" t="str">
            <v>UNIFIED SCHOOL</v>
          </cell>
          <cell r="D81">
            <v>3871536</v>
          </cell>
          <cell r="E81">
            <v>129077</v>
          </cell>
          <cell r="F81">
            <v>93877</v>
          </cell>
          <cell r="G81">
            <v>4094490</v>
          </cell>
          <cell r="H81">
            <v>28000</v>
          </cell>
          <cell r="I81">
            <v>4</v>
          </cell>
          <cell r="J81">
            <v>0</v>
          </cell>
          <cell r="K81">
            <v>0</v>
          </cell>
          <cell r="L81">
            <v>4122490</v>
          </cell>
        </row>
        <row r="82">
          <cell r="B82" t="str">
            <v>BIG VALLEY JT(18,25)</v>
          </cell>
          <cell r="C82" t="str">
            <v>UNIFIED SCHOOL</v>
          </cell>
          <cell r="D82">
            <v>322412</v>
          </cell>
          <cell r="E82">
            <v>0</v>
          </cell>
          <cell r="F82">
            <v>0</v>
          </cell>
          <cell r="G82">
            <v>322412</v>
          </cell>
          <cell r="H82">
            <v>42000</v>
          </cell>
          <cell r="I82">
            <v>6</v>
          </cell>
          <cell r="J82">
            <v>0</v>
          </cell>
          <cell r="K82">
            <v>0</v>
          </cell>
          <cell r="L82">
            <v>364412</v>
          </cell>
        </row>
        <row r="83">
          <cell r="B83" t="str">
            <v>BIG VALLEY JT(18,25)</v>
          </cell>
          <cell r="C83" t="str">
            <v>UNIFIED SCHOOL</v>
          </cell>
          <cell r="D83">
            <v>626814</v>
          </cell>
          <cell r="E83">
            <v>0</v>
          </cell>
          <cell r="F83">
            <v>14383</v>
          </cell>
          <cell r="G83">
            <v>641197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641197</v>
          </cell>
        </row>
        <row r="84">
          <cell r="B84" t="str">
            <v>BIG VALLEY JT(18,25)</v>
          </cell>
          <cell r="C84" t="str">
            <v>UNIFIED SCHOOL</v>
          </cell>
          <cell r="D84">
            <v>655048</v>
          </cell>
          <cell r="E84">
            <v>0</v>
          </cell>
          <cell r="F84">
            <v>0</v>
          </cell>
          <cell r="G84">
            <v>655048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655048</v>
          </cell>
        </row>
        <row r="85">
          <cell r="B85" t="str">
            <v>BIG VALLEY JT(18,25)</v>
          </cell>
          <cell r="C85" t="str">
            <v>UNIFIED SCHOOL</v>
          </cell>
          <cell r="D85">
            <v>1289</v>
          </cell>
          <cell r="E85">
            <v>0</v>
          </cell>
          <cell r="F85">
            <v>0</v>
          </cell>
          <cell r="G85">
            <v>1289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1289</v>
          </cell>
        </row>
        <row r="86">
          <cell r="B86" t="str">
            <v>BIG VALLEY JT(18,25)</v>
          </cell>
          <cell r="C86" t="str">
            <v>UNIFIED SCHOOL</v>
          </cell>
          <cell r="D86">
            <v>2128543</v>
          </cell>
          <cell r="E86">
            <v>0</v>
          </cell>
          <cell r="F86">
            <v>0</v>
          </cell>
          <cell r="G86">
            <v>2128543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2128543</v>
          </cell>
        </row>
        <row r="87">
          <cell r="B87" t="str">
            <v>BIG VALLEY JT(18,25)</v>
          </cell>
          <cell r="C87" t="str">
            <v>UNIFIED SCHOOL</v>
          </cell>
          <cell r="D87">
            <v>8905884</v>
          </cell>
          <cell r="E87">
            <v>0</v>
          </cell>
          <cell r="F87">
            <v>78146</v>
          </cell>
          <cell r="G87">
            <v>8984030</v>
          </cell>
          <cell r="H87">
            <v>203000</v>
          </cell>
          <cell r="I87">
            <v>29</v>
          </cell>
          <cell r="J87">
            <v>0</v>
          </cell>
          <cell r="K87">
            <v>0</v>
          </cell>
          <cell r="L87">
            <v>9187030</v>
          </cell>
        </row>
        <row r="88">
          <cell r="B88" t="str">
            <v>BIG VALLEY JT(18,25)</v>
          </cell>
          <cell r="C88" t="str">
            <v>UNIFIED SCHOOL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Big Valley Joint</v>
          </cell>
          <cell r="D89">
            <v>132370070</v>
          </cell>
          <cell r="E89">
            <v>155751</v>
          </cell>
          <cell r="F89">
            <v>26634038</v>
          </cell>
          <cell r="G89">
            <v>159159859</v>
          </cell>
          <cell r="H89">
            <v>1539770</v>
          </cell>
          <cell r="I89">
            <v>221</v>
          </cell>
          <cell r="J89">
            <v>0</v>
          </cell>
          <cell r="K89">
            <v>0</v>
          </cell>
          <cell r="L89">
            <v>160699629</v>
          </cell>
        </row>
        <row r="91">
          <cell r="B91" t="str">
            <v>FALL RIVER JT(18,25,45)</v>
          </cell>
          <cell r="C91" t="str">
            <v>UNIFIED SCHOOL</v>
          </cell>
          <cell r="D91">
            <v>624942</v>
          </cell>
          <cell r="E91">
            <v>0</v>
          </cell>
          <cell r="F91">
            <v>524783</v>
          </cell>
          <cell r="G91">
            <v>1149725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1149725</v>
          </cell>
        </row>
        <row r="92">
          <cell r="B92" t="str">
            <v>FALL RIVER JT(18,25,45)</v>
          </cell>
          <cell r="C92" t="str">
            <v>UNIFIED SCHOOL</v>
          </cell>
          <cell r="D92">
            <v>1115031</v>
          </cell>
          <cell r="E92">
            <v>0</v>
          </cell>
          <cell r="F92">
            <v>0</v>
          </cell>
          <cell r="G92">
            <v>1115031</v>
          </cell>
          <cell r="H92">
            <v>107845</v>
          </cell>
          <cell r="I92">
            <v>16</v>
          </cell>
          <cell r="J92">
            <v>0</v>
          </cell>
          <cell r="K92">
            <v>0</v>
          </cell>
          <cell r="L92">
            <v>1222876</v>
          </cell>
        </row>
        <row r="93">
          <cell r="B93" t="str">
            <v>FALL RIVER JT(18,25,45)</v>
          </cell>
          <cell r="C93" t="str">
            <v>UNIFIED SCHOOL</v>
          </cell>
          <cell r="D93">
            <v>355390</v>
          </cell>
          <cell r="E93">
            <v>0</v>
          </cell>
          <cell r="F93">
            <v>0</v>
          </cell>
          <cell r="G93">
            <v>355390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355390</v>
          </cell>
        </row>
        <row r="94">
          <cell r="B94" t="str">
            <v>FALL RIVER JT(18,25,45)</v>
          </cell>
          <cell r="C94" t="str">
            <v>UNIFIED SCHOOL</v>
          </cell>
          <cell r="D94">
            <v>907910</v>
          </cell>
          <cell r="E94">
            <v>0</v>
          </cell>
          <cell r="F94">
            <v>0</v>
          </cell>
          <cell r="G94">
            <v>907910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907910</v>
          </cell>
        </row>
        <row r="95">
          <cell r="B95" t="str">
            <v>FALL RIVER JT(18,25,45)</v>
          </cell>
          <cell r="C95" t="str">
            <v>UNIFIED SCHOOL</v>
          </cell>
          <cell r="D95">
            <v>14230145</v>
          </cell>
          <cell r="E95">
            <v>0</v>
          </cell>
          <cell r="F95">
            <v>15396463</v>
          </cell>
          <cell r="G95">
            <v>29626608</v>
          </cell>
          <cell r="H95">
            <v>21000</v>
          </cell>
          <cell r="I95">
            <v>3</v>
          </cell>
          <cell r="J95">
            <v>0</v>
          </cell>
          <cell r="K95">
            <v>0</v>
          </cell>
          <cell r="L95">
            <v>29647608</v>
          </cell>
        </row>
        <row r="96">
          <cell r="B96" t="str">
            <v>FALL RIVER JT(18,25,45)</v>
          </cell>
          <cell r="C96" t="str">
            <v>UNIFIED SCHOOL</v>
          </cell>
          <cell r="D96">
            <v>1374584</v>
          </cell>
          <cell r="E96">
            <v>0</v>
          </cell>
          <cell r="F96">
            <v>0</v>
          </cell>
          <cell r="G96">
            <v>1374584</v>
          </cell>
          <cell r="H96">
            <v>14000</v>
          </cell>
          <cell r="I96">
            <v>2</v>
          </cell>
          <cell r="J96">
            <v>0</v>
          </cell>
          <cell r="K96">
            <v>0</v>
          </cell>
          <cell r="L96">
            <v>1388584</v>
          </cell>
        </row>
        <row r="97">
          <cell r="B97" t="str">
            <v>FALL RIVER JT(18,25,45)</v>
          </cell>
          <cell r="C97" t="str">
            <v>UNIFIED SCHOOL</v>
          </cell>
          <cell r="D97">
            <v>1034583</v>
          </cell>
          <cell r="E97">
            <v>0</v>
          </cell>
          <cell r="F97">
            <v>0</v>
          </cell>
          <cell r="G97">
            <v>1034583</v>
          </cell>
          <cell r="H97">
            <v>14000</v>
          </cell>
          <cell r="I97">
            <v>2</v>
          </cell>
          <cell r="J97">
            <v>0</v>
          </cell>
          <cell r="K97">
            <v>0</v>
          </cell>
          <cell r="L97">
            <v>1048583</v>
          </cell>
        </row>
        <row r="98">
          <cell r="B98" t="str">
            <v>FALL RIVER JT(18,25,45)</v>
          </cell>
          <cell r="C98" t="str">
            <v>UNIFIED SCHOOL</v>
          </cell>
          <cell r="D98">
            <v>63441</v>
          </cell>
          <cell r="E98">
            <v>0</v>
          </cell>
          <cell r="F98">
            <v>0</v>
          </cell>
          <cell r="G98">
            <v>63441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63441</v>
          </cell>
        </row>
        <row r="99">
          <cell r="B99" t="str">
            <v>FALL RIVER JT(18,25,45)</v>
          </cell>
          <cell r="C99" t="str">
            <v>UNIFIED SCHOOL</v>
          </cell>
          <cell r="D99">
            <v>50618470</v>
          </cell>
          <cell r="E99">
            <v>0</v>
          </cell>
          <cell r="F99">
            <v>1315324</v>
          </cell>
          <cell r="G99">
            <v>51933794</v>
          </cell>
          <cell r="H99">
            <v>558600</v>
          </cell>
          <cell r="I99">
            <v>80</v>
          </cell>
          <cell r="J99">
            <v>0</v>
          </cell>
          <cell r="K99">
            <v>0</v>
          </cell>
          <cell r="L99">
            <v>52492394</v>
          </cell>
        </row>
        <row r="100">
          <cell r="B100" t="str">
            <v>Fall River Unified</v>
          </cell>
          <cell r="D100">
            <v>70324496</v>
          </cell>
          <cell r="E100">
            <v>0</v>
          </cell>
          <cell r="F100">
            <v>17236570</v>
          </cell>
          <cell r="G100">
            <v>87561066</v>
          </cell>
          <cell r="H100">
            <v>715445</v>
          </cell>
          <cell r="I100">
            <v>103</v>
          </cell>
          <cell r="J100">
            <v>0</v>
          </cell>
          <cell r="K100">
            <v>0</v>
          </cell>
          <cell r="L100">
            <v>88276511</v>
          </cell>
        </row>
        <row r="102">
          <cell r="B102" t="str">
            <v>FORT SAGE</v>
          </cell>
          <cell r="C102" t="str">
            <v>UNIFIED SCHOOL</v>
          </cell>
          <cell r="D102">
            <v>11444443</v>
          </cell>
          <cell r="E102">
            <v>0</v>
          </cell>
          <cell r="F102">
            <v>59573</v>
          </cell>
          <cell r="G102">
            <v>11504016</v>
          </cell>
          <cell r="H102">
            <v>70000</v>
          </cell>
          <cell r="I102">
            <v>10</v>
          </cell>
          <cell r="J102">
            <v>0</v>
          </cell>
          <cell r="K102">
            <v>0</v>
          </cell>
          <cell r="L102">
            <v>11574016</v>
          </cell>
        </row>
        <row r="103">
          <cell r="B103" t="str">
            <v>FORT SAGE</v>
          </cell>
          <cell r="C103" t="str">
            <v>UNIFIED SCHOOL</v>
          </cell>
          <cell r="D103">
            <v>34768352</v>
          </cell>
          <cell r="E103">
            <v>160450</v>
          </cell>
          <cell r="F103">
            <v>203614</v>
          </cell>
          <cell r="G103">
            <v>35132416</v>
          </cell>
          <cell r="H103">
            <v>1012200</v>
          </cell>
          <cell r="I103">
            <v>145</v>
          </cell>
          <cell r="J103">
            <v>0</v>
          </cell>
          <cell r="K103">
            <v>0</v>
          </cell>
          <cell r="L103">
            <v>36144616</v>
          </cell>
        </row>
        <row r="104">
          <cell r="B104" t="str">
            <v>FORT SAGE</v>
          </cell>
          <cell r="C104" t="str">
            <v>UNIFIED SCHOOL</v>
          </cell>
          <cell r="D104">
            <v>8822370</v>
          </cell>
          <cell r="E104">
            <v>192099</v>
          </cell>
          <cell r="F104">
            <v>22433</v>
          </cell>
          <cell r="G104">
            <v>9036902</v>
          </cell>
          <cell r="H104">
            <v>245000</v>
          </cell>
          <cell r="I104">
            <v>35</v>
          </cell>
          <cell r="J104">
            <v>0</v>
          </cell>
          <cell r="K104">
            <v>0</v>
          </cell>
          <cell r="L104">
            <v>9281902</v>
          </cell>
        </row>
        <row r="105">
          <cell r="B105" t="str">
            <v>FORT SAGE</v>
          </cell>
          <cell r="C105" t="str">
            <v>UNIFIED SCHOOL</v>
          </cell>
          <cell r="D105">
            <v>1317794</v>
          </cell>
          <cell r="E105">
            <v>6683</v>
          </cell>
          <cell r="F105">
            <v>0</v>
          </cell>
          <cell r="G105">
            <v>1324477</v>
          </cell>
          <cell r="H105">
            <v>28000</v>
          </cell>
          <cell r="I105">
            <v>4</v>
          </cell>
          <cell r="J105">
            <v>0</v>
          </cell>
          <cell r="K105">
            <v>0</v>
          </cell>
          <cell r="L105">
            <v>1352477</v>
          </cell>
        </row>
        <row r="106">
          <cell r="B106" t="str">
            <v>FORT SAGE</v>
          </cell>
          <cell r="C106" t="str">
            <v>UNIFIED SCHOOL</v>
          </cell>
          <cell r="D106">
            <v>7042599</v>
          </cell>
          <cell r="E106">
            <v>0</v>
          </cell>
          <cell r="F106">
            <v>15664</v>
          </cell>
          <cell r="G106">
            <v>7058263</v>
          </cell>
          <cell r="H106">
            <v>476000</v>
          </cell>
          <cell r="I106">
            <v>68</v>
          </cell>
          <cell r="J106">
            <v>0</v>
          </cell>
          <cell r="K106">
            <v>0</v>
          </cell>
          <cell r="L106">
            <v>7534263</v>
          </cell>
        </row>
        <row r="107">
          <cell r="B107" t="str">
            <v>FORT SAGE</v>
          </cell>
          <cell r="C107" t="str">
            <v>UNIFIED SCHOOL</v>
          </cell>
          <cell r="D107">
            <v>25977</v>
          </cell>
          <cell r="E107">
            <v>0</v>
          </cell>
          <cell r="F107">
            <v>0</v>
          </cell>
          <cell r="G107">
            <v>25977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25977</v>
          </cell>
        </row>
        <row r="108">
          <cell r="B108" t="str">
            <v>FORT SAGE</v>
          </cell>
          <cell r="C108" t="str">
            <v>UNIFIED SCHOOL</v>
          </cell>
          <cell r="D108">
            <v>2612596</v>
          </cell>
          <cell r="E108">
            <v>0</v>
          </cell>
          <cell r="F108">
            <v>0</v>
          </cell>
          <cell r="G108">
            <v>2612596</v>
          </cell>
          <cell r="H108">
            <v>77000</v>
          </cell>
          <cell r="I108">
            <v>11</v>
          </cell>
          <cell r="J108">
            <v>0</v>
          </cell>
          <cell r="K108">
            <v>0</v>
          </cell>
          <cell r="L108">
            <v>2689596</v>
          </cell>
        </row>
        <row r="109">
          <cell r="B109" t="str">
            <v>FORT SAGE</v>
          </cell>
          <cell r="C109" t="str">
            <v>UNIFIED SCHOOL</v>
          </cell>
          <cell r="D109">
            <v>420470</v>
          </cell>
          <cell r="E109">
            <v>0</v>
          </cell>
          <cell r="F109">
            <v>0</v>
          </cell>
          <cell r="G109">
            <v>420470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420470</v>
          </cell>
        </row>
        <row r="110">
          <cell r="B110" t="str">
            <v>FORT SAGE</v>
          </cell>
          <cell r="C110" t="str">
            <v>UNIFIED SCHOOL</v>
          </cell>
          <cell r="D110">
            <v>2872186</v>
          </cell>
          <cell r="E110">
            <v>0</v>
          </cell>
          <cell r="F110">
            <v>0</v>
          </cell>
          <cell r="G110">
            <v>2872186</v>
          </cell>
          <cell r="H110">
            <v>35000</v>
          </cell>
          <cell r="I110">
            <v>5</v>
          </cell>
          <cell r="J110">
            <v>0</v>
          </cell>
          <cell r="K110">
            <v>0</v>
          </cell>
          <cell r="L110">
            <v>2907186</v>
          </cell>
        </row>
        <row r="111">
          <cell r="B111" t="str">
            <v>FORT SAGE</v>
          </cell>
          <cell r="C111" t="str">
            <v>UNIFIED SCHOOL</v>
          </cell>
          <cell r="D111">
            <v>0</v>
          </cell>
          <cell r="E111">
            <v>0</v>
          </cell>
          <cell r="F111">
            <v>739961</v>
          </cell>
          <cell r="G111">
            <v>739961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739961</v>
          </cell>
        </row>
        <row r="112">
          <cell r="B112" t="str">
            <v>FORT SAGE</v>
          </cell>
          <cell r="C112" t="str">
            <v>UNIFIED SCHOOL</v>
          </cell>
          <cell r="D112">
            <v>18508812</v>
          </cell>
          <cell r="E112">
            <v>106917</v>
          </cell>
          <cell r="F112">
            <v>0</v>
          </cell>
          <cell r="G112">
            <v>18615729</v>
          </cell>
          <cell r="H112">
            <v>147000</v>
          </cell>
          <cell r="I112">
            <v>21</v>
          </cell>
          <cell r="J112">
            <v>0</v>
          </cell>
          <cell r="K112">
            <v>0</v>
          </cell>
          <cell r="L112">
            <v>18762729</v>
          </cell>
        </row>
        <row r="113">
          <cell r="B113" t="str">
            <v>FORT SAGE</v>
          </cell>
          <cell r="C113" t="str">
            <v>UNIFIED SCHOOL</v>
          </cell>
          <cell r="D113">
            <v>4429566</v>
          </cell>
          <cell r="E113">
            <v>0</v>
          </cell>
          <cell r="F113">
            <v>65002</v>
          </cell>
          <cell r="G113">
            <v>4494568</v>
          </cell>
          <cell r="H113">
            <v>204775</v>
          </cell>
          <cell r="I113">
            <v>30</v>
          </cell>
          <cell r="J113">
            <v>0</v>
          </cell>
          <cell r="K113">
            <v>0</v>
          </cell>
          <cell r="L113">
            <v>4699343</v>
          </cell>
        </row>
        <row r="114">
          <cell r="B114" t="str">
            <v>FORT SAGE</v>
          </cell>
          <cell r="C114" t="str">
            <v>UNIFIED SCHOOL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 t="str">
            <v>FORT SAGE</v>
          </cell>
          <cell r="C115" t="str">
            <v>UNIFIED SCHOOL</v>
          </cell>
          <cell r="D115">
            <v>399070</v>
          </cell>
          <cell r="E115">
            <v>0</v>
          </cell>
          <cell r="F115">
            <v>51000</v>
          </cell>
          <cell r="G115">
            <v>450070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450070</v>
          </cell>
        </row>
        <row r="116">
          <cell r="B116" t="str">
            <v>FORT SAGE</v>
          </cell>
          <cell r="C116" t="str">
            <v>UNIFIED SCHOOL</v>
          </cell>
          <cell r="D116">
            <v>5572739</v>
          </cell>
          <cell r="E116">
            <v>0</v>
          </cell>
          <cell r="F116">
            <v>14759</v>
          </cell>
          <cell r="G116">
            <v>5587498</v>
          </cell>
          <cell r="H116">
            <v>144179</v>
          </cell>
          <cell r="I116">
            <v>21</v>
          </cell>
          <cell r="J116">
            <v>0</v>
          </cell>
          <cell r="K116">
            <v>0</v>
          </cell>
          <cell r="L116">
            <v>5731677</v>
          </cell>
        </row>
        <row r="117">
          <cell r="B117" t="str">
            <v>Fort Sage Unified</v>
          </cell>
          <cell r="D117">
            <v>98236974</v>
          </cell>
          <cell r="E117">
            <v>466149</v>
          </cell>
          <cell r="F117">
            <v>1172006</v>
          </cell>
          <cell r="G117">
            <v>99875129</v>
          </cell>
          <cell r="H117">
            <v>2439154</v>
          </cell>
          <cell r="I117">
            <v>350</v>
          </cell>
          <cell r="J117">
            <v>0</v>
          </cell>
          <cell r="K117">
            <v>0</v>
          </cell>
          <cell r="L117">
            <v>102314283</v>
          </cell>
        </row>
        <row r="119">
          <cell r="B119" t="str">
            <v>JANESVILLE UNION-BA</v>
          </cell>
          <cell r="C119" t="str">
            <v>ELEM. SCHOOL</v>
          </cell>
          <cell r="D119">
            <v>40570035</v>
          </cell>
          <cell r="E119">
            <v>0</v>
          </cell>
          <cell r="F119">
            <v>142394</v>
          </cell>
          <cell r="G119">
            <v>40712429</v>
          </cell>
          <cell r="H119">
            <v>992600</v>
          </cell>
          <cell r="I119">
            <v>142</v>
          </cell>
          <cell r="J119">
            <v>0</v>
          </cell>
          <cell r="K119">
            <v>0</v>
          </cell>
          <cell r="L119">
            <v>41705029</v>
          </cell>
        </row>
        <row r="120">
          <cell r="B120" t="str">
            <v>JANESVILLE UNION-BA</v>
          </cell>
          <cell r="C120" t="str">
            <v>ELEM. SCHOOL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B121" t="str">
            <v>JANESVILLE UNION-BA</v>
          </cell>
          <cell r="C121" t="str">
            <v>ELEM. SCHOOL</v>
          </cell>
          <cell r="D121">
            <v>27200</v>
          </cell>
          <cell r="E121">
            <v>0</v>
          </cell>
          <cell r="F121">
            <v>0</v>
          </cell>
          <cell r="G121">
            <v>27200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27200</v>
          </cell>
        </row>
        <row r="122">
          <cell r="B122" t="str">
            <v>JANESVILLE UNION-BA</v>
          </cell>
          <cell r="C122" t="str">
            <v>ELEM. SCHOOL</v>
          </cell>
          <cell r="D122">
            <v>1600867</v>
          </cell>
          <cell r="E122">
            <v>0</v>
          </cell>
          <cell r="F122">
            <v>0</v>
          </cell>
          <cell r="G122">
            <v>1600867</v>
          </cell>
          <cell r="H122">
            <v>28000</v>
          </cell>
          <cell r="I122">
            <v>4</v>
          </cell>
          <cell r="J122">
            <v>0</v>
          </cell>
          <cell r="K122">
            <v>0</v>
          </cell>
          <cell r="L122">
            <v>1628867</v>
          </cell>
        </row>
        <row r="123">
          <cell r="B123" t="str">
            <v>JANESVILLE UNION-BA</v>
          </cell>
          <cell r="C123" t="str">
            <v>ELEM. SCHOOL</v>
          </cell>
          <cell r="D123">
            <v>3565212</v>
          </cell>
          <cell r="E123">
            <v>0</v>
          </cell>
          <cell r="F123">
            <v>0</v>
          </cell>
          <cell r="G123">
            <v>3565212</v>
          </cell>
          <cell r="H123">
            <v>91000</v>
          </cell>
          <cell r="I123">
            <v>13</v>
          </cell>
          <cell r="J123">
            <v>0</v>
          </cell>
          <cell r="K123">
            <v>0</v>
          </cell>
          <cell r="L123">
            <v>3656212</v>
          </cell>
        </row>
        <row r="124">
          <cell r="B124" t="str">
            <v>JANESVILLE UNION-BA</v>
          </cell>
          <cell r="C124" t="str">
            <v>ELEM. SCHOOL</v>
          </cell>
          <cell r="D124">
            <v>185431930</v>
          </cell>
          <cell r="E124">
            <v>0</v>
          </cell>
          <cell r="F124">
            <v>1482422</v>
          </cell>
          <cell r="G124">
            <v>186914352</v>
          </cell>
          <cell r="H124">
            <v>4605765</v>
          </cell>
          <cell r="I124">
            <v>658</v>
          </cell>
          <cell r="J124">
            <v>7000</v>
          </cell>
          <cell r="K124">
            <v>1</v>
          </cell>
          <cell r="L124">
            <v>191527117</v>
          </cell>
        </row>
        <row r="125">
          <cell r="B125" t="str">
            <v>JANESVILLE UNION-BA</v>
          </cell>
          <cell r="C125" t="str">
            <v>ELEM. SCHOOL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B126" t="str">
            <v>JANESVILLE UNION-BA</v>
          </cell>
          <cell r="C126" t="str">
            <v>ELEM. SCHOOL</v>
          </cell>
          <cell r="D126">
            <v>550852</v>
          </cell>
          <cell r="E126">
            <v>0</v>
          </cell>
          <cell r="F126">
            <v>0</v>
          </cell>
          <cell r="G126">
            <v>550852</v>
          </cell>
          <cell r="H126">
            <v>7000</v>
          </cell>
          <cell r="I126">
            <v>1</v>
          </cell>
          <cell r="J126">
            <v>0</v>
          </cell>
          <cell r="K126">
            <v>0</v>
          </cell>
          <cell r="L126">
            <v>557852</v>
          </cell>
        </row>
        <row r="127">
          <cell r="B127" t="str">
            <v>JANESVILLE UNION-MILFORD ANX.</v>
          </cell>
          <cell r="C127" t="str">
            <v>ELEM. SCHOOL</v>
          </cell>
          <cell r="D127">
            <v>1284376</v>
          </cell>
          <cell r="E127">
            <v>0</v>
          </cell>
          <cell r="F127">
            <v>76934</v>
          </cell>
          <cell r="G127">
            <v>1361310</v>
          </cell>
          <cell r="H127">
            <v>42000</v>
          </cell>
          <cell r="I127">
            <v>6</v>
          </cell>
          <cell r="J127">
            <v>0</v>
          </cell>
          <cell r="K127">
            <v>0</v>
          </cell>
          <cell r="L127">
            <v>1403310</v>
          </cell>
        </row>
        <row r="128">
          <cell r="B128" t="str">
            <v>JANESVILLE UNION-MILFORD ANX.</v>
          </cell>
          <cell r="C128" t="str">
            <v>ELEM. SCHOOL</v>
          </cell>
          <cell r="D128">
            <v>2077339</v>
          </cell>
          <cell r="E128">
            <v>0</v>
          </cell>
          <cell r="F128">
            <v>4991</v>
          </cell>
          <cell r="G128">
            <v>2082330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2082330</v>
          </cell>
        </row>
        <row r="129">
          <cell r="B129" t="str">
            <v>JANESVILLE UNION-MILFORD ANX.</v>
          </cell>
          <cell r="C129" t="str">
            <v>ELEM. SCHOOL</v>
          </cell>
          <cell r="D129">
            <v>3363</v>
          </cell>
          <cell r="E129">
            <v>0</v>
          </cell>
          <cell r="F129">
            <v>0</v>
          </cell>
          <cell r="G129">
            <v>3363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3363</v>
          </cell>
        </row>
        <row r="130">
          <cell r="B130" t="str">
            <v>JANESVILLE UNION-MILFORD ANX.</v>
          </cell>
          <cell r="C130" t="str">
            <v>ELEM. SCHOOL</v>
          </cell>
          <cell r="D130">
            <v>30105358</v>
          </cell>
          <cell r="E130">
            <v>0</v>
          </cell>
          <cell r="F130">
            <v>213402</v>
          </cell>
          <cell r="G130">
            <v>30318760</v>
          </cell>
          <cell r="H130">
            <v>644000</v>
          </cell>
          <cell r="I130">
            <v>92</v>
          </cell>
          <cell r="J130">
            <v>0</v>
          </cell>
          <cell r="K130">
            <v>0</v>
          </cell>
          <cell r="L130">
            <v>30962760</v>
          </cell>
        </row>
        <row r="131">
          <cell r="B131" t="str">
            <v>JANESVILLE UNION-MILFORD ANX.</v>
          </cell>
          <cell r="C131" t="str">
            <v>ELEM. SCHOOL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JANESVILLE UNION-MILFORD ANX.</v>
          </cell>
          <cell r="C132" t="str">
            <v>ELEM. SCHOOL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 t="str">
            <v>Janesville Union</v>
          </cell>
          <cell r="D133">
            <v>265216532</v>
          </cell>
          <cell r="E133">
            <v>0</v>
          </cell>
          <cell r="F133">
            <v>1920143</v>
          </cell>
          <cell r="G133">
            <v>267136675</v>
          </cell>
          <cell r="H133">
            <v>6410365</v>
          </cell>
          <cell r="I133">
            <v>916</v>
          </cell>
          <cell r="J133">
            <v>7000</v>
          </cell>
          <cell r="K133">
            <v>1</v>
          </cell>
          <cell r="L133">
            <v>273554040</v>
          </cell>
        </row>
        <row r="135">
          <cell r="B135" t="str">
            <v>JOHNSTONVILLE</v>
          </cell>
          <cell r="C135" t="str">
            <v>ELEM. SCHOOL</v>
          </cell>
          <cell r="D135">
            <v>101818823</v>
          </cell>
          <cell r="E135">
            <v>74530</v>
          </cell>
          <cell r="F135">
            <v>14482979</v>
          </cell>
          <cell r="G135">
            <v>116376332</v>
          </cell>
          <cell r="H135">
            <v>1985850</v>
          </cell>
          <cell r="I135">
            <v>285</v>
          </cell>
          <cell r="J135">
            <v>7000</v>
          </cell>
          <cell r="K135">
            <v>1</v>
          </cell>
          <cell r="L135">
            <v>118369182</v>
          </cell>
        </row>
        <row r="136">
          <cell r="B136" t="str">
            <v>JOHNSTONVILLE</v>
          </cell>
          <cell r="C136" t="str">
            <v>ELEM. SCHOOL</v>
          </cell>
          <cell r="D136">
            <v>1524694</v>
          </cell>
          <cell r="E136">
            <v>0</v>
          </cell>
          <cell r="F136">
            <v>0</v>
          </cell>
          <cell r="G136">
            <v>1524694</v>
          </cell>
          <cell r="H136">
            <v>21000</v>
          </cell>
          <cell r="I136">
            <v>3</v>
          </cell>
          <cell r="J136">
            <v>0</v>
          </cell>
          <cell r="K136">
            <v>0</v>
          </cell>
          <cell r="L136">
            <v>1545694</v>
          </cell>
        </row>
        <row r="137">
          <cell r="B137" t="str">
            <v>JOHNSTONVILLE</v>
          </cell>
          <cell r="C137" t="str">
            <v>ELEM. SCHOOL</v>
          </cell>
          <cell r="D137">
            <v>3351877</v>
          </cell>
          <cell r="E137">
            <v>0</v>
          </cell>
          <cell r="F137">
            <v>184860</v>
          </cell>
          <cell r="G137">
            <v>3536737</v>
          </cell>
          <cell r="H137">
            <v>42000</v>
          </cell>
          <cell r="I137">
            <v>6</v>
          </cell>
          <cell r="J137">
            <v>0</v>
          </cell>
          <cell r="K137">
            <v>0</v>
          </cell>
          <cell r="L137">
            <v>3578737</v>
          </cell>
        </row>
        <row r="138">
          <cell r="B138" t="str">
            <v>JOHNSTONVILLE</v>
          </cell>
          <cell r="C138" t="str">
            <v>ELEM. SCHOOL</v>
          </cell>
          <cell r="D138">
            <v>936324</v>
          </cell>
          <cell r="E138">
            <v>0</v>
          </cell>
          <cell r="F138">
            <v>5278</v>
          </cell>
          <cell r="G138">
            <v>941602</v>
          </cell>
          <cell r="H138">
            <v>7000</v>
          </cell>
          <cell r="I138">
            <v>1</v>
          </cell>
          <cell r="J138">
            <v>0</v>
          </cell>
          <cell r="K138">
            <v>0</v>
          </cell>
          <cell r="L138">
            <v>948602</v>
          </cell>
        </row>
        <row r="139">
          <cell r="B139" t="str">
            <v>Johnstonville Elem</v>
          </cell>
          <cell r="D139">
            <v>107631718</v>
          </cell>
          <cell r="E139">
            <v>74530</v>
          </cell>
          <cell r="F139">
            <v>14673117</v>
          </cell>
          <cell r="G139">
            <v>122379365</v>
          </cell>
          <cell r="H139">
            <v>2055850</v>
          </cell>
          <cell r="I139">
            <v>295</v>
          </cell>
          <cell r="J139">
            <v>7000</v>
          </cell>
          <cell r="K139">
            <v>1</v>
          </cell>
          <cell r="L139">
            <v>124442215</v>
          </cell>
        </row>
        <row r="141">
          <cell r="B141" t="str">
            <v>MODOC JT(18,25)</v>
          </cell>
          <cell r="C141" t="str">
            <v>UNIFIED SCHOOL</v>
          </cell>
          <cell r="D141">
            <v>1264606</v>
          </cell>
          <cell r="E141">
            <v>0</v>
          </cell>
          <cell r="F141">
            <v>732465</v>
          </cell>
          <cell r="G141">
            <v>1997071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1997071</v>
          </cell>
        </row>
        <row r="142">
          <cell r="B142" t="str">
            <v>MODOC JT(18,25)</v>
          </cell>
          <cell r="C142" t="str">
            <v>UNIFIED SCHOOL</v>
          </cell>
          <cell r="D142">
            <v>16367585</v>
          </cell>
          <cell r="E142">
            <v>0</v>
          </cell>
          <cell r="F142">
            <v>0</v>
          </cell>
          <cell r="G142">
            <v>16367585</v>
          </cell>
          <cell r="H142">
            <v>91000</v>
          </cell>
          <cell r="I142">
            <v>13</v>
          </cell>
          <cell r="J142">
            <v>0</v>
          </cell>
          <cell r="K142">
            <v>0</v>
          </cell>
          <cell r="L142">
            <v>16458585</v>
          </cell>
        </row>
        <row r="143">
          <cell r="B143" t="str">
            <v>Modoc Joint Unified</v>
          </cell>
          <cell r="D143">
            <v>17632191</v>
          </cell>
          <cell r="E143">
            <v>0</v>
          </cell>
          <cell r="F143">
            <v>732465</v>
          </cell>
          <cell r="G143">
            <v>18364656</v>
          </cell>
          <cell r="H143">
            <v>91000</v>
          </cell>
          <cell r="I143">
            <v>13</v>
          </cell>
          <cell r="J143">
            <v>0</v>
          </cell>
          <cell r="K143">
            <v>0</v>
          </cell>
          <cell r="L143">
            <v>18455656</v>
          </cell>
        </row>
        <row r="145">
          <cell r="B145" t="str">
            <v>RAVENDALE</v>
          </cell>
          <cell r="C145" t="str">
            <v>ELEM. SCHOOL</v>
          </cell>
          <cell r="D145">
            <v>46297724</v>
          </cell>
          <cell r="E145">
            <v>30120</v>
          </cell>
          <cell r="F145">
            <v>1553152</v>
          </cell>
          <cell r="G145">
            <v>47880996</v>
          </cell>
          <cell r="H145">
            <v>133000</v>
          </cell>
          <cell r="I145">
            <v>19</v>
          </cell>
          <cell r="J145">
            <v>0</v>
          </cell>
          <cell r="K145">
            <v>0</v>
          </cell>
          <cell r="L145">
            <v>48013996</v>
          </cell>
        </row>
        <row r="146">
          <cell r="B146" t="str">
            <v>RAVENDALE</v>
          </cell>
          <cell r="C146" t="str">
            <v>ELEM. SCHOOL</v>
          </cell>
          <cell r="D146">
            <v>10873463</v>
          </cell>
          <cell r="E146">
            <v>0</v>
          </cell>
          <cell r="F146">
            <v>0</v>
          </cell>
          <cell r="G146">
            <v>10873463</v>
          </cell>
          <cell r="H146">
            <v>21000</v>
          </cell>
          <cell r="I146">
            <v>3</v>
          </cell>
          <cell r="J146">
            <v>0</v>
          </cell>
          <cell r="K146">
            <v>0</v>
          </cell>
          <cell r="L146">
            <v>10894463</v>
          </cell>
        </row>
        <row r="147">
          <cell r="B147" t="str">
            <v>RAVENDALE</v>
          </cell>
          <cell r="C147" t="str">
            <v>ELEM. SCHOOL</v>
          </cell>
          <cell r="D147">
            <v>86889</v>
          </cell>
          <cell r="E147">
            <v>0</v>
          </cell>
          <cell r="F147">
            <v>0</v>
          </cell>
          <cell r="G147">
            <v>86889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86889</v>
          </cell>
        </row>
        <row r="148">
          <cell r="B148" t="str">
            <v>Ravendale Elem</v>
          </cell>
          <cell r="D148">
            <v>57258076</v>
          </cell>
          <cell r="E148">
            <v>30120</v>
          </cell>
          <cell r="F148">
            <v>1553152</v>
          </cell>
          <cell r="G148">
            <v>58841348</v>
          </cell>
          <cell r="H148">
            <v>154000</v>
          </cell>
          <cell r="I148">
            <v>22</v>
          </cell>
          <cell r="J148">
            <v>0</v>
          </cell>
          <cell r="K148">
            <v>0</v>
          </cell>
          <cell r="L148">
            <v>58995348</v>
          </cell>
        </row>
        <row r="150">
          <cell r="B150" t="str">
            <v>RICHMOND</v>
          </cell>
          <cell r="C150" t="str">
            <v>ELEM. SCHOOL</v>
          </cell>
          <cell r="D150">
            <v>10633</v>
          </cell>
          <cell r="E150">
            <v>0</v>
          </cell>
          <cell r="F150">
            <v>0</v>
          </cell>
          <cell r="G150">
            <v>10633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10633</v>
          </cell>
        </row>
        <row r="151">
          <cell r="B151" t="str">
            <v>RICHMOND</v>
          </cell>
          <cell r="C151" t="str">
            <v>ELEM. SCHOOL</v>
          </cell>
          <cell r="D151">
            <v>5428105</v>
          </cell>
          <cell r="E151">
            <v>0</v>
          </cell>
          <cell r="F151">
            <v>0</v>
          </cell>
          <cell r="G151">
            <v>5428105</v>
          </cell>
          <cell r="H151">
            <v>35000</v>
          </cell>
          <cell r="I151">
            <v>5</v>
          </cell>
          <cell r="J151">
            <v>0</v>
          </cell>
          <cell r="K151">
            <v>0</v>
          </cell>
          <cell r="L151">
            <v>5463105</v>
          </cell>
        </row>
        <row r="152">
          <cell r="B152" t="str">
            <v>RICHMOND</v>
          </cell>
          <cell r="C152" t="str">
            <v>ELEM. SCHOOL</v>
          </cell>
          <cell r="D152">
            <v>108869420</v>
          </cell>
          <cell r="E152">
            <v>0</v>
          </cell>
          <cell r="F152">
            <v>559546</v>
          </cell>
          <cell r="G152">
            <v>109428966</v>
          </cell>
          <cell r="H152">
            <v>2392600</v>
          </cell>
          <cell r="I152">
            <v>342</v>
          </cell>
          <cell r="J152">
            <v>0</v>
          </cell>
          <cell r="K152">
            <v>0</v>
          </cell>
          <cell r="L152">
            <v>111821566</v>
          </cell>
        </row>
        <row r="153">
          <cell r="B153" t="str">
            <v>RICHMOND</v>
          </cell>
          <cell r="C153" t="str">
            <v>ELEM. SCHOOL</v>
          </cell>
          <cell r="D153">
            <v>1651373</v>
          </cell>
          <cell r="E153">
            <v>0</v>
          </cell>
          <cell r="F153">
            <v>7722</v>
          </cell>
          <cell r="G153">
            <v>1659095</v>
          </cell>
          <cell r="H153">
            <v>28000</v>
          </cell>
          <cell r="I153">
            <v>4</v>
          </cell>
          <cell r="J153">
            <v>0</v>
          </cell>
          <cell r="K153">
            <v>0</v>
          </cell>
          <cell r="L153">
            <v>1687095</v>
          </cell>
        </row>
        <row r="154">
          <cell r="B154" t="str">
            <v>RICHMOND</v>
          </cell>
          <cell r="C154" t="str">
            <v>ELEM. SCHOOL</v>
          </cell>
          <cell r="D154">
            <v>1367129</v>
          </cell>
          <cell r="E154">
            <v>0</v>
          </cell>
          <cell r="F154">
            <v>0</v>
          </cell>
          <cell r="G154">
            <v>1367129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1367129</v>
          </cell>
        </row>
        <row r="155">
          <cell r="B155" t="str">
            <v>Richmond Elem</v>
          </cell>
          <cell r="D155">
            <v>117326660</v>
          </cell>
          <cell r="E155">
            <v>0</v>
          </cell>
          <cell r="F155">
            <v>567268</v>
          </cell>
          <cell r="G155">
            <v>117893928</v>
          </cell>
          <cell r="H155">
            <v>2455600</v>
          </cell>
          <cell r="I155">
            <v>351</v>
          </cell>
          <cell r="J155">
            <v>0</v>
          </cell>
          <cell r="K155">
            <v>0</v>
          </cell>
          <cell r="L155">
            <v>120349528</v>
          </cell>
        </row>
        <row r="157">
          <cell r="B157" t="str">
            <v>SHAFFER UNION</v>
          </cell>
          <cell r="C157" t="str">
            <v>ELEM. SCHOOL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 t="str">
            <v>SHAFFER UNION</v>
          </cell>
          <cell r="C158" t="str">
            <v>ELEM. SCHOOL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 t="str">
            <v>SHAFFER UNION</v>
          </cell>
          <cell r="C159" t="str">
            <v>ELEM. SCHOOL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 t="str">
            <v>SHAFFER UNION</v>
          </cell>
          <cell r="C160" t="str">
            <v>ELEM. SCHOOL</v>
          </cell>
          <cell r="D160">
            <v>117612</v>
          </cell>
          <cell r="E160">
            <v>0</v>
          </cell>
          <cell r="F160">
            <v>1989617</v>
          </cell>
          <cell r="G160">
            <v>2107229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2107229</v>
          </cell>
        </row>
        <row r="161">
          <cell r="B161" t="str">
            <v>SHAFFER UNION</v>
          </cell>
          <cell r="C161" t="str">
            <v>ELEM. SCHOOL</v>
          </cell>
          <cell r="D161">
            <v>22274153</v>
          </cell>
          <cell r="E161">
            <v>0</v>
          </cell>
          <cell r="F161">
            <v>81020</v>
          </cell>
          <cell r="G161">
            <v>22355173</v>
          </cell>
          <cell r="H161">
            <v>763000</v>
          </cell>
          <cell r="I161">
            <v>109</v>
          </cell>
          <cell r="J161">
            <v>0</v>
          </cell>
          <cell r="K161">
            <v>0</v>
          </cell>
          <cell r="L161">
            <v>23118173</v>
          </cell>
        </row>
        <row r="162">
          <cell r="B162" t="str">
            <v>SHAFFER UNION</v>
          </cell>
          <cell r="C162" t="str">
            <v>ELEM. SCHOOL</v>
          </cell>
          <cell r="D162">
            <v>89854655</v>
          </cell>
          <cell r="E162">
            <v>156143</v>
          </cell>
          <cell r="F162">
            <v>1040620</v>
          </cell>
          <cell r="G162">
            <v>91051418</v>
          </cell>
          <cell r="H162">
            <v>1713600</v>
          </cell>
          <cell r="I162">
            <v>245</v>
          </cell>
          <cell r="J162">
            <v>0</v>
          </cell>
          <cell r="K162">
            <v>0</v>
          </cell>
          <cell r="L162">
            <v>92765018</v>
          </cell>
        </row>
        <row r="163">
          <cell r="B163" t="str">
            <v>SHAFFER UNION</v>
          </cell>
          <cell r="C163" t="str">
            <v>ELEM. SCHOOL</v>
          </cell>
          <cell r="D163">
            <v>4070464</v>
          </cell>
          <cell r="E163">
            <v>54944</v>
          </cell>
          <cell r="F163">
            <v>0</v>
          </cell>
          <cell r="G163">
            <v>4125408</v>
          </cell>
          <cell r="H163">
            <v>126000</v>
          </cell>
          <cell r="I163">
            <v>18</v>
          </cell>
          <cell r="J163">
            <v>0</v>
          </cell>
          <cell r="K163">
            <v>0</v>
          </cell>
          <cell r="L163">
            <v>4251408</v>
          </cell>
        </row>
        <row r="164">
          <cell r="B164" t="str">
            <v>SHAFFER UNION</v>
          </cell>
          <cell r="C164" t="str">
            <v>ELEM. SCHOOL</v>
          </cell>
          <cell r="D164">
            <v>199600</v>
          </cell>
          <cell r="E164">
            <v>0</v>
          </cell>
          <cell r="F164">
            <v>0</v>
          </cell>
          <cell r="G164">
            <v>199600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199600</v>
          </cell>
        </row>
        <row r="165">
          <cell r="B165" t="str">
            <v>SHAFFER UNION</v>
          </cell>
          <cell r="C165" t="str">
            <v>ELEM. SCHOOL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B166" t="str">
            <v>SHAFFER UNION</v>
          </cell>
          <cell r="C166" t="str">
            <v>ELEM. SCHOOL</v>
          </cell>
          <cell r="D166">
            <v>10375608</v>
          </cell>
          <cell r="E166">
            <v>30615</v>
          </cell>
          <cell r="F166">
            <v>16945</v>
          </cell>
          <cell r="G166">
            <v>10423168</v>
          </cell>
          <cell r="H166">
            <v>189000</v>
          </cell>
          <cell r="I166">
            <v>27</v>
          </cell>
          <cell r="J166">
            <v>0</v>
          </cell>
          <cell r="K166">
            <v>0</v>
          </cell>
          <cell r="L166">
            <v>10612168</v>
          </cell>
        </row>
        <row r="167">
          <cell r="B167" t="str">
            <v>SHAFFER UNION</v>
          </cell>
          <cell r="C167" t="str">
            <v>ELEM. SCHOOL</v>
          </cell>
          <cell r="D167">
            <v>3072204</v>
          </cell>
          <cell r="E167">
            <v>0</v>
          </cell>
          <cell r="F167">
            <v>425784</v>
          </cell>
          <cell r="G167">
            <v>3497988</v>
          </cell>
          <cell r="H167">
            <v>56000</v>
          </cell>
          <cell r="I167">
            <v>8</v>
          </cell>
          <cell r="J167">
            <v>0</v>
          </cell>
          <cell r="K167">
            <v>0</v>
          </cell>
          <cell r="L167">
            <v>3553988</v>
          </cell>
        </row>
        <row r="168">
          <cell r="B168" t="str">
            <v>SHAFFER UNION</v>
          </cell>
          <cell r="C168" t="str">
            <v>ELEM. SCHOOL</v>
          </cell>
          <cell r="D168">
            <v>28324952</v>
          </cell>
          <cell r="E168">
            <v>50317</v>
          </cell>
          <cell r="F168">
            <v>2403137</v>
          </cell>
          <cell r="G168">
            <v>30778406</v>
          </cell>
          <cell r="H168">
            <v>154000</v>
          </cell>
          <cell r="I168">
            <v>22</v>
          </cell>
          <cell r="J168">
            <v>0</v>
          </cell>
          <cell r="K168">
            <v>0</v>
          </cell>
          <cell r="L168">
            <v>30932406</v>
          </cell>
        </row>
        <row r="169">
          <cell r="B169" t="str">
            <v>SHAFFER UNION</v>
          </cell>
          <cell r="C169" t="str">
            <v>ELEM. SCHOOL</v>
          </cell>
          <cell r="D169">
            <v>1797427</v>
          </cell>
          <cell r="E169">
            <v>0</v>
          </cell>
          <cell r="F169">
            <v>0</v>
          </cell>
          <cell r="G169">
            <v>1797427</v>
          </cell>
          <cell r="H169">
            <v>7000</v>
          </cell>
          <cell r="I169">
            <v>1</v>
          </cell>
          <cell r="J169">
            <v>0</v>
          </cell>
          <cell r="K169">
            <v>0</v>
          </cell>
          <cell r="L169">
            <v>1804427</v>
          </cell>
        </row>
        <row r="170">
          <cell r="B170" t="str">
            <v>SHAFFER UNION</v>
          </cell>
          <cell r="C170" t="str">
            <v>ELEM. SCHOOL</v>
          </cell>
          <cell r="D170">
            <v>1010</v>
          </cell>
          <cell r="E170">
            <v>0</v>
          </cell>
          <cell r="F170">
            <v>0</v>
          </cell>
          <cell r="G170">
            <v>1010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1010</v>
          </cell>
        </row>
        <row r="171">
          <cell r="B171" t="str">
            <v>SHAFFER UNION</v>
          </cell>
          <cell r="C171" t="str">
            <v>ELEM. SCHOOL</v>
          </cell>
          <cell r="D171">
            <v>494055</v>
          </cell>
          <cell r="E171">
            <v>0</v>
          </cell>
          <cell r="F171">
            <v>0</v>
          </cell>
          <cell r="G171">
            <v>494055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494055</v>
          </cell>
        </row>
        <row r="172">
          <cell r="B172" t="str">
            <v>SHAFFER UNION</v>
          </cell>
          <cell r="C172" t="str">
            <v>ELEM. SCHOOL</v>
          </cell>
          <cell r="D172">
            <v>28246</v>
          </cell>
          <cell r="E172">
            <v>0</v>
          </cell>
          <cell r="F172">
            <v>0</v>
          </cell>
          <cell r="G172">
            <v>28246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28246</v>
          </cell>
        </row>
        <row r="173">
          <cell r="B173" t="str">
            <v>SHAFFER UNION</v>
          </cell>
          <cell r="C173" t="str">
            <v>ELEM. SCHOOL</v>
          </cell>
          <cell r="D173">
            <v>28789</v>
          </cell>
          <cell r="E173">
            <v>0</v>
          </cell>
          <cell r="F173">
            <v>0</v>
          </cell>
          <cell r="G173">
            <v>28789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28789</v>
          </cell>
        </row>
        <row r="174">
          <cell r="B174" t="str">
            <v>SHAFFER UNION</v>
          </cell>
          <cell r="C174" t="str">
            <v>ELEM. SCHOOL</v>
          </cell>
          <cell r="D174">
            <v>9405719</v>
          </cell>
          <cell r="E174">
            <v>0</v>
          </cell>
          <cell r="F174">
            <v>5898302</v>
          </cell>
          <cell r="G174">
            <v>15304021</v>
          </cell>
          <cell r="H174">
            <v>140000</v>
          </cell>
          <cell r="I174">
            <v>20</v>
          </cell>
          <cell r="J174">
            <v>0</v>
          </cell>
          <cell r="K174">
            <v>0</v>
          </cell>
          <cell r="L174">
            <v>15444021</v>
          </cell>
        </row>
        <row r="175">
          <cell r="B175" t="str">
            <v>SHAFFER UNION</v>
          </cell>
          <cell r="C175" t="str">
            <v>ELEM. SCHOOL</v>
          </cell>
          <cell r="D175">
            <v>7417</v>
          </cell>
          <cell r="E175">
            <v>0</v>
          </cell>
          <cell r="F175">
            <v>0</v>
          </cell>
          <cell r="G175">
            <v>7417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7417</v>
          </cell>
        </row>
        <row r="176">
          <cell r="B176" t="str">
            <v>Shaffer Union Elem</v>
          </cell>
          <cell r="D176">
            <v>170051911</v>
          </cell>
          <cell r="E176">
            <v>292019</v>
          </cell>
          <cell r="F176">
            <v>11855425</v>
          </cell>
          <cell r="G176">
            <v>182199355</v>
          </cell>
          <cell r="H176">
            <v>3148600</v>
          </cell>
          <cell r="I176">
            <v>450</v>
          </cell>
          <cell r="J176">
            <v>0</v>
          </cell>
          <cell r="K176">
            <v>0</v>
          </cell>
          <cell r="L176">
            <v>185347955</v>
          </cell>
        </row>
        <row r="179">
          <cell r="B179" t="str">
            <v>SURPRISE VALLEY JT(18,25)</v>
          </cell>
          <cell r="C179" t="str">
            <v>UNIFIED SCHOOL</v>
          </cell>
          <cell r="D179">
            <v>991222</v>
          </cell>
          <cell r="E179">
            <v>0</v>
          </cell>
          <cell r="F179">
            <v>542068</v>
          </cell>
          <cell r="G179">
            <v>1533290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1533290</v>
          </cell>
        </row>
        <row r="180">
          <cell r="B180" t="str">
            <v>SURPRISE VALLEY JT(18,25)</v>
          </cell>
          <cell r="C180" t="str">
            <v>UNIFIED SCHOOL</v>
          </cell>
          <cell r="D180">
            <v>764865</v>
          </cell>
          <cell r="E180">
            <v>0</v>
          </cell>
          <cell r="F180">
            <v>222134</v>
          </cell>
          <cell r="G180">
            <v>986999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986999</v>
          </cell>
        </row>
        <row r="181">
          <cell r="B181" t="str">
            <v>SURPRISE VALLEY JT(18,25)</v>
          </cell>
          <cell r="C181" t="str">
            <v>UNIFIED SCHOOL</v>
          </cell>
          <cell r="D181">
            <v>3687110</v>
          </cell>
          <cell r="E181">
            <v>0</v>
          </cell>
          <cell r="F181">
            <v>78978</v>
          </cell>
          <cell r="G181">
            <v>3766088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3766088</v>
          </cell>
        </row>
        <row r="182">
          <cell r="B182" t="str">
            <v>Surprise Valley Joint</v>
          </cell>
          <cell r="D182">
            <v>5443197</v>
          </cell>
          <cell r="E182">
            <v>0</v>
          </cell>
          <cell r="F182">
            <v>843180</v>
          </cell>
          <cell r="G182">
            <v>6286377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6286377</v>
          </cell>
        </row>
        <row r="184">
          <cell r="B184" t="str">
            <v>WESTWOOD</v>
          </cell>
          <cell r="C184" t="str">
            <v>UNIFIED SCHOOL</v>
          </cell>
          <cell r="D184">
            <v>13898441</v>
          </cell>
          <cell r="E184">
            <v>7319</v>
          </cell>
          <cell r="F184">
            <v>3770623</v>
          </cell>
          <cell r="G184">
            <v>17676383</v>
          </cell>
          <cell r="H184">
            <v>7000</v>
          </cell>
          <cell r="I184">
            <v>1</v>
          </cell>
          <cell r="J184">
            <v>0</v>
          </cell>
          <cell r="K184">
            <v>0</v>
          </cell>
          <cell r="L184">
            <v>17683383</v>
          </cell>
        </row>
        <row r="185">
          <cell r="B185" t="str">
            <v>WESTWOOD</v>
          </cell>
          <cell r="C185" t="str">
            <v>UNIFIED SCHOOL</v>
          </cell>
          <cell r="D185">
            <v>18551432</v>
          </cell>
          <cell r="E185">
            <v>0</v>
          </cell>
          <cell r="F185">
            <v>52259</v>
          </cell>
          <cell r="G185">
            <v>18603691</v>
          </cell>
          <cell r="H185">
            <v>322000</v>
          </cell>
          <cell r="I185">
            <v>46</v>
          </cell>
          <cell r="J185">
            <v>0</v>
          </cell>
          <cell r="K185">
            <v>0</v>
          </cell>
          <cell r="L185">
            <v>18925691</v>
          </cell>
        </row>
        <row r="186">
          <cell r="B186" t="str">
            <v>WESTWOOD</v>
          </cell>
          <cell r="C186" t="str">
            <v>UNIFIED SCHOOL</v>
          </cell>
          <cell r="D186">
            <v>264200</v>
          </cell>
          <cell r="E186">
            <v>278</v>
          </cell>
          <cell r="F186">
            <v>0</v>
          </cell>
          <cell r="G186">
            <v>264478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264478</v>
          </cell>
        </row>
        <row r="187">
          <cell r="B187" t="str">
            <v>WESTWOOD</v>
          </cell>
          <cell r="C187" t="str">
            <v>UNIFIED SCHOOL</v>
          </cell>
          <cell r="D187">
            <v>12411057</v>
          </cell>
          <cell r="E187">
            <v>0</v>
          </cell>
          <cell r="F187">
            <v>403416</v>
          </cell>
          <cell r="G187">
            <v>12814473</v>
          </cell>
          <cell r="H187">
            <v>7000</v>
          </cell>
          <cell r="I187">
            <v>1</v>
          </cell>
          <cell r="J187">
            <v>0</v>
          </cell>
          <cell r="K187">
            <v>0</v>
          </cell>
          <cell r="L187">
            <v>12821473</v>
          </cell>
        </row>
        <row r="188">
          <cell r="B188" t="str">
            <v>WESTWOOD</v>
          </cell>
          <cell r="C188" t="str">
            <v>UNIFIED SCHOOL</v>
          </cell>
          <cell r="D188">
            <v>521367</v>
          </cell>
          <cell r="E188">
            <v>9997</v>
          </cell>
          <cell r="F188">
            <v>0</v>
          </cell>
          <cell r="G188">
            <v>531364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531364</v>
          </cell>
        </row>
        <row r="189">
          <cell r="B189" t="str">
            <v>WESTWOOD</v>
          </cell>
          <cell r="C189" t="str">
            <v>UNIFIED SCHOOL</v>
          </cell>
          <cell r="D189">
            <v>72605847</v>
          </cell>
          <cell r="E189">
            <v>180720</v>
          </cell>
          <cell r="F189">
            <v>1769860</v>
          </cell>
          <cell r="G189">
            <v>74556427</v>
          </cell>
          <cell r="H189">
            <v>2447200</v>
          </cell>
          <cell r="I189">
            <v>350</v>
          </cell>
          <cell r="J189">
            <v>0</v>
          </cell>
          <cell r="K189">
            <v>0</v>
          </cell>
          <cell r="L189">
            <v>77003627</v>
          </cell>
        </row>
        <row r="190">
          <cell r="B190" t="str">
            <v>Westwood Unified</v>
          </cell>
          <cell r="D190">
            <v>118252344</v>
          </cell>
          <cell r="E190">
            <v>198314</v>
          </cell>
          <cell r="F190">
            <v>5996158</v>
          </cell>
          <cell r="G190">
            <v>124446816</v>
          </cell>
          <cell r="H190">
            <v>2783200</v>
          </cell>
          <cell r="I190">
            <v>398</v>
          </cell>
          <cell r="J190">
            <v>0</v>
          </cell>
          <cell r="K190">
            <v>0</v>
          </cell>
          <cell r="L190">
            <v>127230016</v>
          </cell>
        </row>
      </sheetData>
      <sheetData sheetId="7">
        <row r="6">
          <cell r="A6">
            <v>1000</v>
          </cell>
          <cell r="B6" t="str">
            <v>LASSEN UNION</v>
          </cell>
          <cell r="C6" t="str">
            <v>HIGH SCHOOL</v>
          </cell>
          <cell r="D6">
            <v>101644861</v>
          </cell>
          <cell r="E6">
            <v>0</v>
          </cell>
          <cell r="F6">
            <v>1981491</v>
          </cell>
          <cell r="G6">
            <v>103626352</v>
          </cell>
          <cell r="H6">
            <v>2571800</v>
          </cell>
          <cell r="I6">
            <v>368</v>
          </cell>
          <cell r="J6">
            <v>0</v>
          </cell>
          <cell r="K6">
            <v>0</v>
          </cell>
          <cell r="L6">
            <v>106198152</v>
          </cell>
        </row>
        <row r="7">
          <cell r="A7">
            <v>1001</v>
          </cell>
          <cell r="B7" t="str">
            <v>LASSEN UNION</v>
          </cell>
          <cell r="C7" t="str">
            <v>HIGH SCHOOL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1002</v>
          </cell>
          <cell r="B8" t="str">
            <v>LASSEN UNION</v>
          </cell>
          <cell r="C8" t="str">
            <v>HIGH SCHOOL</v>
          </cell>
          <cell r="D8">
            <v>5638124</v>
          </cell>
          <cell r="E8">
            <v>0</v>
          </cell>
          <cell r="F8">
            <v>6835</v>
          </cell>
          <cell r="G8">
            <v>5644959</v>
          </cell>
          <cell r="H8">
            <v>126000</v>
          </cell>
          <cell r="I8">
            <v>18</v>
          </cell>
          <cell r="J8">
            <v>0</v>
          </cell>
          <cell r="K8">
            <v>0</v>
          </cell>
          <cell r="L8">
            <v>5770959</v>
          </cell>
        </row>
        <row r="9">
          <cell r="A9">
            <v>1003</v>
          </cell>
          <cell r="B9" t="str">
            <v>LASSEN UNION</v>
          </cell>
          <cell r="C9" t="str">
            <v>HIGH SCHOOL</v>
          </cell>
          <cell r="D9">
            <v>10633</v>
          </cell>
          <cell r="E9">
            <v>0</v>
          </cell>
          <cell r="F9">
            <v>0</v>
          </cell>
          <cell r="G9">
            <v>10633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10633</v>
          </cell>
        </row>
        <row r="10">
          <cell r="A10">
            <v>1004</v>
          </cell>
          <cell r="B10" t="str">
            <v>LASSEN UNION</v>
          </cell>
          <cell r="C10" t="str">
            <v>HIGH SCHOOL</v>
          </cell>
          <cell r="D10">
            <v>1690738</v>
          </cell>
          <cell r="E10">
            <v>41856</v>
          </cell>
          <cell r="F10">
            <v>309711</v>
          </cell>
          <cell r="G10">
            <v>2042305</v>
          </cell>
          <cell r="H10">
            <v>21000</v>
          </cell>
          <cell r="I10">
            <v>3</v>
          </cell>
          <cell r="J10">
            <v>0</v>
          </cell>
          <cell r="K10">
            <v>0</v>
          </cell>
          <cell r="L10">
            <v>2063305</v>
          </cell>
        </row>
        <row r="11">
          <cell r="A11">
            <v>1005</v>
          </cell>
          <cell r="B11" t="str">
            <v>LASSEN UNION</v>
          </cell>
          <cell r="C11" t="str">
            <v>HIGH SCHOOL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1006</v>
          </cell>
          <cell r="B12" t="str">
            <v>LASSEN UNION</v>
          </cell>
          <cell r="C12" t="str">
            <v>HIGH SCHOOL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1007</v>
          </cell>
          <cell r="B13" t="str">
            <v>LASSEN UNION</v>
          </cell>
          <cell r="C13" t="str">
            <v>HIGH SCHOOL</v>
          </cell>
          <cell r="D13">
            <v>24078456</v>
          </cell>
          <cell r="E13">
            <v>0</v>
          </cell>
          <cell r="F13">
            <v>6263515</v>
          </cell>
          <cell r="G13">
            <v>30341971</v>
          </cell>
          <cell r="H13">
            <v>7000</v>
          </cell>
          <cell r="I13">
            <v>1</v>
          </cell>
          <cell r="J13">
            <v>0</v>
          </cell>
          <cell r="K13">
            <v>0</v>
          </cell>
          <cell r="L13">
            <v>30348971</v>
          </cell>
        </row>
        <row r="14">
          <cell r="A14">
            <v>1008</v>
          </cell>
          <cell r="B14" t="str">
            <v>LASSEN UNION</v>
          </cell>
          <cell r="C14" t="str">
            <v>HIGH SCHOOL</v>
          </cell>
          <cell r="D14">
            <v>8771614</v>
          </cell>
          <cell r="E14">
            <v>0</v>
          </cell>
          <cell r="F14">
            <v>1391054</v>
          </cell>
          <cell r="G14">
            <v>10162668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10162668</v>
          </cell>
        </row>
        <row r="15">
          <cell r="A15">
            <v>1009</v>
          </cell>
          <cell r="B15" t="str">
            <v>LASSEN UNION</v>
          </cell>
          <cell r="C15" t="str">
            <v>HIGH SCHOOL</v>
          </cell>
          <cell r="D15">
            <v>3133208</v>
          </cell>
          <cell r="E15">
            <v>0</v>
          </cell>
          <cell r="F15">
            <v>11482</v>
          </cell>
          <cell r="G15">
            <v>3144690</v>
          </cell>
          <cell r="H15">
            <v>112000</v>
          </cell>
          <cell r="I15">
            <v>16</v>
          </cell>
          <cell r="J15">
            <v>0</v>
          </cell>
          <cell r="K15">
            <v>0</v>
          </cell>
          <cell r="L15">
            <v>3256690</v>
          </cell>
        </row>
        <row r="16">
          <cell r="A16">
            <v>1010</v>
          </cell>
          <cell r="B16" t="str">
            <v>LASSEN UNION</v>
          </cell>
          <cell r="C16" t="str">
            <v>HIGH SCHOOL</v>
          </cell>
          <cell r="D16">
            <v>4716268</v>
          </cell>
          <cell r="E16">
            <v>0</v>
          </cell>
          <cell r="F16">
            <v>0</v>
          </cell>
          <cell r="G16">
            <v>4716268</v>
          </cell>
          <cell r="H16">
            <v>126000</v>
          </cell>
          <cell r="I16">
            <v>18</v>
          </cell>
          <cell r="J16">
            <v>0</v>
          </cell>
          <cell r="K16">
            <v>0</v>
          </cell>
          <cell r="L16">
            <v>4842268</v>
          </cell>
        </row>
        <row r="17">
          <cell r="A17">
            <v>1011</v>
          </cell>
          <cell r="B17" t="str">
            <v>LASSEN UNION</v>
          </cell>
          <cell r="C17" t="str">
            <v>HIGH SCHOOL</v>
          </cell>
          <cell r="D17">
            <v>92018</v>
          </cell>
          <cell r="E17">
            <v>0</v>
          </cell>
          <cell r="F17">
            <v>0</v>
          </cell>
          <cell r="G17">
            <v>92018</v>
          </cell>
          <cell r="H17">
            <v>7000</v>
          </cell>
          <cell r="I17">
            <v>1</v>
          </cell>
          <cell r="J17">
            <v>0</v>
          </cell>
          <cell r="K17">
            <v>0</v>
          </cell>
          <cell r="L17">
            <v>99018</v>
          </cell>
        </row>
        <row r="18">
          <cell r="A18">
            <v>1012</v>
          </cell>
          <cell r="B18" t="str">
            <v>LASSEN UNION</v>
          </cell>
          <cell r="C18" t="str">
            <v>HIGH SCHOOL</v>
          </cell>
          <cell r="D18">
            <v>923794</v>
          </cell>
          <cell r="E18">
            <v>0</v>
          </cell>
          <cell r="F18">
            <v>0</v>
          </cell>
          <cell r="G18">
            <v>923794</v>
          </cell>
          <cell r="H18">
            <v>7000</v>
          </cell>
          <cell r="I18">
            <v>1</v>
          </cell>
          <cell r="J18">
            <v>0</v>
          </cell>
          <cell r="K18">
            <v>0</v>
          </cell>
          <cell r="L18">
            <v>930794</v>
          </cell>
        </row>
        <row r="19">
          <cell r="A19">
            <v>1013</v>
          </cell>
          <cell r="B19" t="str">
            <v>LASSEN UNION</v>
          </cell>
          <cell r="C19" t="str">
            <v>HIGH SCHOOL</v>
          </cell>
          <cell r="D19">
            <v>1320675</v>
          </cell>
          <cell r="E19">
            <v>0</v>
          </cell>
          <cell r="F19">
            <v>7452</v>
          </cell>
          <cell r="G19">
            <v>1328127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1328127</v>
          </cell>
        </row>
        <row r="20">
          <cell r="A20">
            <v>1014</v>
          </cell>
          <cell r="B20" t="str">
            <v>LASSEN UNION</v>
          </cell>
          <cell r="C20" t="str">
            <v>HIGH SCHOOL</v>
          </cell>
          <cell r="D20">
            <v>1298253</v>
          </cell>
          <cell r="E20">
            <v>0</v>
          </cell>
          <cell r="F20">
            <v>113833</v>
          </cell>
          <cell r="G20">
            <v>1412086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1412086</v>
          </cell>
        </row>
        <row r="21">
          <cell r="A21">
            <v>1015</v>
          </cell>
          <cell r="B21" t="str">
            <v>LASSEN UNION</v>
          </cell>
          <cell r="C21" t="str">
            <v>HIGH SCHOOL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1016</v>
          </cell>
          <cell r="B22" t="str">
            <v>LASSEN UNION</v>
          </cell>
          <cell r="C22" t="str">
            <v>HIGH SCHOOL</v>
          </cell>
          <cell r="D22">
            <v>216458</v>
          </cell>
          <cell r="E22">
            <v>0</v>
          </cell>
          <cell r="F22">
            <v>32065</v>
          </cell>
          <cell r="G22">
            <v>248523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248523</v>
          </cell>
        </row>
        <row r="23">
          <cell r="A23">
            <v>1017</v>
          </cell>
          <cell r="B23" t="str">
            <v>LASSEN UNION</v>
          </cell>
          <cell r="C23" t="str">
            <v>HIGH SCHOOL</v>
          </cell>
          <cell r="D23">
            <v>610577</v>
          </cell>
          <cell r="E23">
            <v>0</v>
          </cell>
          <cell r="F23">
            <v>53053</v>
          </cell>
          <cell r="G23">
            <v>663630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663630</v>
          </cell>
        </row>
        <row r="24">
          <cell r="A24">
            <v>1018</v>
          </cell>
          <cell r="B24" t="str">
            <v>LASSEN UNION</v>
          </cell>
          <cell r="C24" t="str">
            <v>HIGH SCHOOL</v>
          </cell>
          <cell r="D24">
            <v>23174</v>
          </cell>
          <cell r="E24">
            <v>0</v>
          </cell>
          <cell r="F24">
            <v>0</v>
          </cell>
          <cell r="G24">
            <v>23174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23174</v>
          </cell>
        </row>
        <row r="25">
          <cell r="A25">
            <v>1019</v>
          </cell>
          <cell r="B25" t="str">
            <v>LASSEN UNION</v>
          </cell>
          <cell r="C25" t="str">
            <v>HIGH SCHOOL</v>
          </cell>
          <cell r="D25">
            <v>32017281</v>
          </cell>
          <cell r="E25">
            <v>0</v>
          </cell>
          <cell r="F25">
            <v>164249</v>
          </cell>
          <cell r="G25">
            <v>32181530</v>
          </cell>
          <cell r="H25">
            <v>679000</v>
          </cell>
          <cell r="I25">
            <v>97</v>
          </cell>
          <cell r="J25">
            <v>0</v>
          </cell>
          <cell r="K25">
            <v>0</v>
          </cell>
          <cell r="L25">
            <v>32860530</v>
          </cell>
        </row>
        <row r="26">
          <cell r="A26">
            <v>1020</v>
          </cell>
          <cell r="B26" t="str">
            <v>LASSEN UNION</v>
          </cell>
          <cell r="C26" t="str">
            <v>HIGH SCHOOL</v>
          </cell>
          <cell r="D26">
            <v>1745597</v>
          </cell>
          <cell r="E26">
            <v>0</v>
          </cell>
          <cell r="F26">
            <v>0</v>
          </cell>
          <cell r="G26">
            <v>1745597</v>
          </cell>
          <cell r="H26">
            <v>14000</v>
          </cell>
          <cell r="I26">
            <v>2</v>
          </cell>
          <cell r="J26">
            <v>0</v>
          </cell>
          <cell r="K26">
            <v>0</v>
          </cell>
          <cell r="L26">
            <v>1759597</v>
          </cell>
        </row>
        <row r="27">
          <cell r="A27">
            <v>1021</v>
          </cell>
          <cell r="B27" t="str">
            <v>LASSEN UNION</v>
          </cell>
          <cell r="C27" t="str">
            <v>HIGH SCHOOL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1022</v>
          </cell>
          <cell r="B28" t="str">
            <v>LASSEN UNION</v>
          </cell>
          <cell r="C28" t="str">
            <v>HIGH SCHOOL</v>
          </cell>
          <cell r="D28">
            <v>13266435</v>
          </cell>
          <cell r="E28">
            <v>0</v>
          </cell>
          <cell r="F28">
            <v>631115</v>
          </cell>
          <cell r="G28">
            <v>13897550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13897550</v>
          </cell>
        </row>
        <row r="29">
          <cell r="A29">
            <v>1023</v>
          </cell>
          <cell r="B29" t="str">
            <v>LASSEN UNION</v>
          </cell>
          <cell r="C29" t="str">
            <v>HIGH SCHOOL</v>
          </cell>
          <cell r="D29">
            <v>5707276</v>
          </cell>
          <cell r="E29">
            <v>0</v>
          </cell>
          <cell r="F29">
            <v>48713</v>
          </cell>
          <cell r="G29">
            <v>5755989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5755989</v>
          </cell>
        </row>
        <row r="30">
          <cell r="A30">
            <v>1024</v>
          </cell>
          <cell r="B30" t="str">
            <v>LASSEN UNION</v>
          </cell>
          <cell r="C30" t="str">
            <v>HIGH SCHOOL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1025</v>
          </cell>
          <cell r="B31" t="str">
            <v>LASSEN UNION</v>
          </cell>
          <cell r="C31" t="str">
            <v>HIGH SCHOOL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1026</v>
          </cell>
          <cell r="B32" t="str">
            <v>LASSEN UNION</v>
          </cell>
          <cell r="C32" t="str">
            <v>HIGH SCHOOL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1027</v>
          </cell>
          <cell r="B33" t="str">
            <v>LASSEN UNION</v>
          </cell>
          <cell r="C33" t="str">
            <v>HIGH SCHOOL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1028</v>
          </cell>
          <cell r="B34" t="str">
            <v>LASSEN UNION</v>
          </cell>
          <cell r="C34" t="str">
            <v>HIGH SCHOOL</v>
          </cell>
          <cell r="D34">
            <v>95137282</v>
          </cell>
          <cell r="E34">
            <v>0</v>
          </cell>
          <cell r="F34">
            <v>844894</v>
          </cell>
          <cell r="G34">
            <v>95982176</v>
          </cell>
          <cell r="H34">
            <v>2105600</v>
          </cell>
          <cell r="I34">
            <v>301</v>
          </cell>
          <cell r="J34">
            <v>0</v>
          </cell>
          <cell r="K34">
            <v>0</v>
          </cell>
          <cell r="L34">
            <v>98087776</v>
          </cell>
        </row>
        <row r="35">
          <cell r="A35">
            <v>1029</v>
          </cell>
          <cell r="B35" t="str">
            <v>LASSEN UNION</v>
          </cell>
          <cell r="C35" t="str">
            <v>HIGH SCHOOL</v>
          </cell>
          <cell r="D35">
            <v>10928680</v>
          </cell>
          <cell r="E35">
            <v>0</v>
          </cell>
          <cell r="F35">
            <v>706092</v>
          </cell>
          <cell r="G35">
            <v>11634772</v>
          </cell>
          <cell r="H35">
            <v>84000</v>
          </cell>
          <cell r="I35">
            <v>12</v>
          </cell>
          <cell r="J35">
            <v>0</v>
          </cell>
          <cell r="K35">
            <v>0</v>
          </cell>
          <cell r="L35">
            <v>11718772</v>
          </cell>
        </row>
        <row r="36">
          <cell r="A36">
            <v>1030</v>
          </cell>
          <cell r="B36" t="str">
            <v>LASSEN UNION</v>
          </cell>
          <cell r="C36" t="str">
            <v>HIGH SCHOOL</v>
          </cell>
          <cell r="D36">
            <v>4476226</v>
          </cell>
          <cell r="E36">
            <v>0</v>
          </cell>
          <cell r="F36">
            <v>47235</v>
          </cell>
          <cell r="G36">
            <v>4523461</v>
          </cell>
          <cell r="H36">
            <v>140000</v>
          </cell>
          <cell r="I36">
            <v>20</v>
          </cell>
          <cell r="J36">
            <v>0</v>
          </cell>
          <cell r="K36">
            <v>0</v>
          </cell>
          <cell r="L36">
            <v>4663461</v>
          </cell>
        </row>
        <row r="37">
          <cell r="A37">
            <v>1031</v>
          </cell>
          <cell r="B37" t="str">
            <v>LASSEN UNION</v>
          </cell>
          <cell r="C37" t="str">
            <v>HIGH SCHOOL</v>
          </cell>
          <cell r="D37">
            <v>7771435</v>
          </cell>
          <cell r="E37">
            <v>0</v>
          </cell>
          <cell r="F37">
            <v>39007</v>
          </cell>
          <cell r="G37">
            <v>7810442</v>
          </cell>
          <cell r="H37">
            <v>126000</v>
          </cell>
          <cell r="I37">
            <v>18</v>
          </cell>
          <cell r="J37">
            <v>0</v>
          </cell>
          <cell r="K37">
            <v>0</v>
          </cell>
          <cell r="L37">
            <v>7936442</v>
          </cell>
        </row>
        <row r="38">
          <cell r="A38">
            <v>1032</v>
          </cell>
          <cell r="B38" t="str">
            <v>LASSEN UNION</v>
          </cell>
          <cell r="C38" t="str">
            <v>HIGH SCHOOL</v>
          </cell>
          <cell r="D38">
            <v>376762</v>
          </cell>
          <cell r="E38">
            <v>0</v>
          </cell>
          <cell r="F38">
            <v>8871650</v>
          </cell>
          <cell r="G38">
            <v>9248412</v>
          </cell>
          <cell r="H38">
            <v>7000</v>
          </cell>
          <cell r="I38">
            <v>1</v>
          </cell>
          <cell r="J38">
            <v>0</v>
          </cell>
          <cell r="K38">
            <v>0</v>
          </cell>
          <cell r="L38">
            <v>9255412</v>
          </cell>
        </row>
        <row r="39">
          <cell r="A39">
            <v>1033</v>
          </cell>
          <cell r="B39" t="str">
            <v>LASSEN UNION</v>
          </cell>
          <cell r="C39" t="str">
            <v>HIGH SCHOOL</v>
          </cell>
          <cell r="D39">
            <v>210485150</v>
          </cell>
          <cell r="E39">
            <v>0</v>
          </cell>
          <cell r="F39">
            <v>0</v>
          </cell>
          <cell r="G39">
            <v>210485150</v>
          </cell>
          <cell r="H39">
            <v>4344669</v>
          </cell>
          <cell r="I39">
            <v>623</v>
          </cell>
          <cell r="J39">
            <v>7000</v>
          </cell>
          <cell r="K39">
            <v>1</v>
          </cell>
          <cell r="L39">
            <v>214836819</v>
          </cell>
        </row>
        <row r="40">
          <cell r="A40">
            <v>1034</v>
          </cell>
          <cell r="B40" t="str">
            <v>LASSEN UNION</v>
          </cell>
          <cell r="C40" t="str">
            <v>HIGH SCHOOL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>
            <v>1036</v>
          </cell>
          <cell r="B41" t="str">
            <v>LASSEN UNION</v>
          </cell>
          <cell r="C41" t="str">
            <v>HIGH SCHOOL</v>
          </cell>
          <cell r="D41">
            <v>2324026</v>
          </cell>
          <cell r="E41">
            <v>0</v>
          </cell>
          <cell r="F41">
            <v>0</v>
          </cell>
          <cell r="G41">
            <v>2324026</v>
          </cell>
          <cell r="H41">
            <v>7000</v>
          </cell>
          <cell r="I41">
            <v>1</v>
          </cell>
          <cell r="J41">
            <v>0</v>
          </cell>
          <cell r="K41">
            <v>0</v>
          </cell>
          <cell r="L41">
            <v>2331026</v>
          </cell>
        </row>
        <row r="42">
          <cell r="A42">
            <v>1038</v>
          </cell>
          <cell r="B42" t="str">
            <v>LASSEN UNION</v>
          </cell>
          <cell r="C42" t="str">
            <v>HIGH SCHOOL</v>
          </cell>
          <cell r="D42">
            <v>14379084</v>
          </cell>
          <cell r="E42">
            <v>0</v>
          </cell>
          <cell r="F42">
            <v>318710</v>
          </cell>
          <cell r="G42">
            <v>14697794</v>
          </cell>
          <cell r="H42">
            <v>21000</v>
          </cell>
          <cell r="I42">
            <v>3</v>
          </cell>
          <cell r="J42">
            <v>0</v>
          </cell>
          <cell r="K42">
            <v>0</v>
          </cell>
          <cell r="L42">
            <v>14718794</v>
          </cell>
        </row>
        <row r="43">
          <cell r="A43">
            <v>1047</v>
          </cell>
          <cell r="B43" t="str">
            <v>LASSEN UNION</v>
          </cell>
          <cell r="C43" t="str">
            <v>HIGH SCHOOL</v>
          </cell>
          <cell r="D43">
            <v>8651</v>
          </cell>
          <cell r="E43">
            <v>0</v>
          </cell>
          <cell r="F43">
            <v>0</v>
          </cell>
          <cell r="G43">
            <v>8651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8651</v>
          </cell>
        </row>
        <row r="44">
          <cell r="A44">
            <v>1049</v>
          </cell>
          <cell r="B44" t="str">
            <v>LASSEN UNION</v>
          </cell>
          <cell r="C44" t="str">
            <v>HIGH SCHOOL</v>
          </cell>
          <cell r="D44">
            <v>304531</v>
          </cell>
          <cell r="E44">
            <v>0</v>
          </cell>
          <cell r="F44">
            <v>0</v>
          </cell>
          <cell r="G44">
            <v>304531</v>
          </cell>
          <cell r="H44">
            <v>7000</v>
          </cell>
          <cell r="I44">
            <v>1</v>
          </cell>
          <cell r="J44">
            <v>0</v>
          </cell>
          <cell r="K44">
            <v>0</v>
          </cell>
          <cell r="L44">
            <v>311531</v>
          </cell>
        </row>
        <row r="45">
          <cell r="A45">
            <v>60009</v>
          </cell>
          <cell r="B45" t="str">
            <v>LASSEN UNION</v>
          </cell>
          <cell r="C45" t="str">
            <v>HIGH SCHOOL</v>
          </cell>
          <cell r="D45">
            <v>1284376</v>
          </cell>
          <cell r="E45">
            <v>0</v>
          </cell>
          <cell r="F45">
            <v>76934</v>
          </cell>
          <cell r="G45">
            <v>1361310</v>
          </cell>
          <cell r="H45">
            <v>42000</v>
          </cell>
          <cell r="I45">
            <v>6</v>
          </cell>
          <cell r="J45">
            <v>0</v>
          </cell>
          <cell r="K45">
            <v>0</v>
          </cell>
          <cell r="L45">
            <v>1403310</v>
          </cell>
        </row>
        <row r="46">
          <cell r="A46">
            <v>62001</v>
          </cell>
          <cell r="B46" t="str">
            <v>LASSEN UNION</v>
          </cell>
          <cell r="C46" t="str">
            <v>HIGH SCHOOL</v>
          </cell>
          <cell r="D46">
            <v>40570035</v>
          </cell>
          <cell r="E46">
            <v>0</v>
          </cell>
          <cell r="F46">
            <v>142394</v>
          </cell>
          <cell r="G46">
            <v>40712429</v>
          </cell>
          <cell r="H46">
            <v>992600</v>
          </cell>
          <cell r="I46">
            <v>142</v>
          </cell>
          <cell r="J46">
            <v>0</v>
          </cell>
          <cell r="K46">
            <v>0</v>
          </cell>
          <cell r="L46">
            <v>41705029</v>
          </cell>
        </row>
        <row r="47">
          <cell r="A47">
            <v>62002</v>
          </cell>
          <cell r="B47" t="str">
            <v>LASSEN UNION</v>
          </cell>
          <cell r="C47" t="str">
            <v>HIGH SCHOOL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62003</v>
          </cell>
          <cell r="B48" t="str">
            <v>LASSEN UNION</v>
          </cell>
          <cell r="C48" t="str">
            <v>HIGH SCHOOL</v>
          </cell>
          <cell r="D48">
            <v>27200</v>
          </cell>
          <cell r="E48">
            <v>0</v>
          </cell>
          <cell r="F48">
            <v>0</v>
          </cell>
          <cell r="G48">
            <v>27200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27200</v>
          </cell>
        </row>
        <row r="49">
          <cell r="A49">
            <v>62004</v>
          </cell>
          <cell r="B49" t="str">
            <v>LASSEN UNION</v>
          </cell>
          <cell r="C49" t="str">
            <v>HIGH SCHOOL</v>
          </cell>
          <cell r="D49">
            <v>1600867</v>
          </cell>
          <cell r="E49">
            <v>0</v>
          </cell>
          <cell r="F49">
            <v>0</v>
          </cell>
          <cell r="G49">
            <v>1600867</v>
          </cell>
          <cell r="H49">
            <v>28000</v>
          </cell>
          <cell r="I49">
            <v>4</v>
          </cell>
          <cell r="J49">
            <v>0</v>
          </cell>
          <cell r="K49">
            <v>0</v>
          </cell>
          <cell r="L49">
            <v>1628867</v>
          </cell>
        </row>
        <row r="50">
          <cell r="A50">
            <v>62005</v>
          </cell>
          <cell r="B50" t="str">
            <v>LASSEN UNION</v>
          </cell>
          <cell r="C50" t="str">
            <v>HIGH SCHOOL</v>
          </cell>
          <cell r="D50">
            <v>3565212</v>
          </cell>
          <cell r="E50">
            <v>0</v>
          </cell>
          <cell r="F50">
            <v>0</v>
          </cell>
          <cell r="G50">
            <v>3565212</v>
          </cell>
          <cell r="H50">
            <v>91000</v>
          </cell>
          <cell r="I50">
            <v>13</v>
          </cell>
          <cell r="J50">
            <v>0</v>
          </cell>
          <cell r="K50">
            <v>0</v>
          </cell>
          <cell r="L50">
            <v>3656212</v>
          </cell>
        </row>
        <row r="51">
          <cell r="A51">
            <v>62006</v>
          </cell>
          <cell r="B51" t="str">
            <v>LASSEN UNION</v>
          </cell>
          <cell r="C51" t="str">
            <v>HIGH SCHOOL</v>
          </cell>
          <cell r="D51">
            <v>185431930</v>
          </cell>
          <cell r="E51">
            <v>0</v>
          </cell>
          <cell r="F51">
            <v>1482422</v>
          </cell>
          <cell r="G51">
            <v>186914352</v>
          </cell>
          <cell r="H51">
            <v>4605765</v>
          </cell>
          <cell r="I51">
            <v>658</v>
          </cell>
          <cell r="J51">
            <v>7000</v>
          </cell>
          <cell r="K51">
            <v>1</v>
          </cell>
          <cell r="L51">
            <v>191527117</v>
          </cell>
        </row>
        <row r="52">
          <cell r="A52">
            <v>62007</v>
          </cell>
          <cell r="B52" t="str">
            <v>LASSEN UNION</v>
          </cell>
          <cell r="C52" t="str">
            <v>HIGH SCHOOL</v>
          </cell>
          <cell r="D52">
            <v>2077339</v>
          </cell>
          <cell r="E52">
            <v>0</v>
          </cell>
          <cell r="F52">
            <v>4991</v>
          </cell>
          <cell r="G52">
            <v>2082330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2082330</v>
          </cell>
        </row>
        <row r="53">
          <cell r="A53">
            <v>62008</v>
          </cell>
          <cell r="B53" t="str">
            <v>LASSEN UNION</v>
          </cell>
          <cell r="C53" t="str">
            <v>HIGH SCHOOL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62009</v>
          </cell>
          <cell r="B54" t="str">
            <v>LASSEN UNION</v>
          </cell>
          <cell r="C54" t="str">
            <v>HIGH SCHOOL</v>
          </cell>
          <cell r="D54">
            <v>3363</v>
          </cell>
          <cell r="E54">
            <v>0</v>
          </cell>
          <cell r="F54">
            <v>0</v>
          </cell>
          <cell r="G54">
            <v>3363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3363</v>
          </cell>
        </row>
        <row r="55">
          <cell r="A55">
            <v>62010</v>
          </cell>
          <cell r="B55" t="str">
            <v>LASSEN UNION</v>
          </cell>
          <cell r="C55" t="str">
            <v>HIGH SCHOOL</v>
          </cell>
          <cell r="D55">
            <v>550852</v>
          </cell>
          <cell r="E55">
            <v>0</v>
          </cell>
          <cell r="F55">
            <v>0</v>
          </cell>
          <cell r="G55">
            <v>550852</v>
          </cell>
          <cell r="H55">
            <v>7000</v>
          </cell>
          <cell r="I55">
            <v>1</v>
          </cell>
          <cell r="J55">
            <v>0</v>
          </cell>
          <cell r="K55">
            <v>0</v>
          </cell>
          <cell r="L55">
            <v>557852</v>
          </cell>
        </row>
        <row r="56">
          <cell r="A56">
            <v>62011</v>
          </cell>
          <cell r="B56" t="str">
            <v>LASSEN UNION</v>
          </cell>
          <cell r="C56" t="str">
            <v>HIGH SCHOOL</v>
          </cell>
          <cell r="D56">
            <v>30105358</v>
          </cell>
          <cell r="E56">
            <v>0</v>
          </cell>
          <cell r="F56">
            <v>213402</v>
          </cell>
          <cell r="G56">
            <v>30318760</v>
          </cell>
          <cell r="H56">
            <v>644000</v>
          </cell>
          <cell r="I56">
            <v>92</v>
          </cell>
          <cell r="J56">
            <v>0</v>
          </cell>
          <cell r="K56">
            <v>0</v>
          </cell>
          <cell r="L56">
            <v>30962760</v>
          </cell>
        </row>
        <row r="57">
          <cell r="A57">
            <v>62012</v>
          </cell>
          <cell r="B57" t="str">
            <v>LASSEN UNION</v>
          </cell>
          <cell r="C57" t="str">
            <v>HIGH SCHOOL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62013</v>
          </cell>
          <cell r="B58" t="str">
            <v>LASSEN UNION</v>
          </cell>
          <cell r="C58" t="str">
            <v>HIGH SCHOOL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64001</v>
          </cell>
          <cell r="B59" t="str">
            <v>LASSEN UNION</v>
          </cell>
          <cell r="C59" t="str">
            <v>HIGH SCHOOL</v>
          </cell>
          <cell r="D59">
            <v>101818823</v>
          </cell>
          <cell r="E59">
            <v>74530</v>
          </cell>
          <cell r="F59">
            <v>14482979</v>
          </cell>
          <cell r="G59">
            <v>116376332</v>
          </cell>
          <cell r="H59">
            <v>1985850</v>
          </cell>
          <cell r="I59">
            <v>285</v>
          </cell>
          <cell r="J59">
            <v>7000</v>
          </cell>
          <cell r="K59">
            <v>1</v>
          </cell>
          <cell r="L59">
            <v>118369182</v>
          </cell>
        </row>
        <row r="60">
          <cell r="A60">
            <v>64002</v>
          </cell>
          <cell r="B60" t="str">
            <v>LASSEN UNION</v>
          </cell>
          <cell r="C60" t="str">
            <v>HIGH SCHOOL</v>
          </cell>
          <cell r="D60">
            <v>1524694</v>
          </cell>
          <cell r="E60">
            <v>0</v>
          </cell>
          <cell r="F60">
            <v>0</v>
          </cell>
          <cell r="G60">
            <v>1524694</v>
          </cell>
          <cell r="H60">
            <v>21000</v>
          </cell>
          <cell r="I60">
            <v>3</v>
          </cell>
          <cell r="J60">
            <v>0</v>
          </cell>
          <cell r="K60">
            <v>0</v>
          </cell>
          <cell r="L60">
            <v>1545694</v>
          </cell>
        </row>
        <row r="61">
          <cell r="A61">
            <v>64003</v>
          </cell>
          <cell r="B61" t="str">
            <v>LASSEN UNION</v>
          </cell>
          <cell r="C61" t="str">
            <v>HIGH SCHOOL</v>
          </cell>
          <cell r="D61">
            <v>3351877</v>
          </cell>
          <cell r="E61">
            <v>0</v>
          </cell>
          <cell r="F61">
            <v>184860</v>
          </cell>
          <cell r="G61">
            <v>3536737</v>
          </cell>
          <cell r="H61">
            <v>42000</v>
          </cell>
          <cell r="I61">
            <v>6</v>
          </cell>
          <cell r="J61">
            <v>0</v>
          </cell>
          <cell r="K61">
            <v>0</v>
          </cell>
          <cell r="L61">
            <v>3578737</v>
          </cell>
        </row>
        <row r="62">
          <cell r="A62">
            <v>64004</v>
          </cell>
          <cell r="B62" t="str">
            <v>LASSEN UNION</v>
          </cell>
          <cell r="C62" t="str">
            <v>HIGH SCHOOL</v>
          </cell>
          <cell r="D62">
            <v>936324</v>
          </cell>
          <cell r="E62">
            <v>0</v>
          </cell>
          <cell r="F62">
            <v>5278</v>
          </cell>
          <cell r="G62">
            <v>941602</v>
          </cell>
          <cell r="H62">
            <v>7000</v>
          </cell>
          <cell r="I62">
            <v>1</v>
          </cell>
          <cell r="J62">
            <v>0</v>
          </cell>
          <cell r="K62">
            <v>0</v>
          </cell>
          <cell r="L62">
            <v>948602</v>
          </cell>
        </row>
        <row r="63">
          <cell r="A63">
            <v>74000</v>
          </cell>
          <cell r="B63" t="str">
            <v>LASSEN UNION</v>
          </cell>
          <cell r="C63" t="str">
            <v>HIGH SCHOOL</v>
          </cell>
          <cell r="D63">
            <v>46297724</v>
          </cell>
          <cell r="E63">
            <v>30120</v>
          </cell>
          <cell r="F63">
            <v>1553152</v>
          </cell>
          <cell r="G63">
            <v>47880996</v>
          </cell>
          <cell r="H63">
            <v>133000</v>
          </cell>
          <cell r="I63">
            <v>19</v>
          </cell>
          <cell r="J63">
            <v>0</v>
          </cell>
          <cell r="K63">
            <v>0</v>
          </cell>
          <cell r="L63">
            <v>48013996</v>
          </cell>
        </row>
        <row r="64">
          <cell r="A64">
            <v>74001</v>
          </cell>
          <cell r="B64" t="str">
            <v>LASSEN UNION</v>
          </cell>
          <cell r="C64" t="str">
            <v>HIGH SCHOOL</v>
          </cell>
          <cell r="D64">
            <v>10873463</v>
          </cell>
          <cell r="E64">
            <v>0</v>
          </cell>
          <cell r="F64">
            <v>0</v>
          </cell>
          <cell r="G64">
            <v>10873463</v>
          </cell>
          <cell r="H64">
            <v>21000</v>
          </cell>
          <cell r="I64">
            <v>3</v>
          </cell>
          <cell r="J64">
            <v>0</v>
          </cell>
          <cell r="K64">
            <v>0</v>
          </cell>
          <cell r="L64">
            <v>10894463</v>
          </cell>
        </row>
        <row r="65">
          <cell r="A65">
            <v>74004</v>
          </cell>
          <cell r="B65" t="str">
            <v>LASSEN UNION</v>
          </cell>
          <cell r="C65" t="str">
            <v>HIGH SCHOOL</v>
          </cell>
          <cell r="D65">
            <v>86889</v>
          </cell>
          <cell r="E65">
            <v>0</v>
          </cell>
          <cell r="F65">
            <v>0</v>
          </cell>
          <cell r="G65">
            <v>86889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86889</v>
          </cell>
        </row>
        <row r="66">
          <cell r="A66">
            <v>75001</v>
          </cell>
          <cell r="B66" t="str">
            <v>LASSEN UNION</v>
          </cell>
          <cell r="C66" t="str">
            <v>HIGH SCHOOL</v>
          </cell>
          <cell r="D66">
            <v>5428105</v>
          </cell>
          <cell r="E66">
            <v>0</v>
          </cell>
          <cell r="F66">
            <v>0</v>
          </cell>
          <cell r="G66">
            <v>5428105</v>
          </cell>
          <cell r="H66">
            <v>35000</v>
          </cell>
          <cell r="I66">
            <v>5</v>
          </cell>
          <cell r="J66">
            <v>0</v>
          </cell>
          <cell r="K66">
            <v>0</v>
          </cell>
          <cell r="L66">
            <v>5463105</v>
          </cell>
        </row>
        <row r="67">
          <cell r="A67">
            <v>75002</v>
          </cell>
          <cell r="B67" t="str">
            <v>LASSEN UNION</v>
          </cell>
          <cell r="C67" t="str">
            <v>HIGH SCHOOL</v>
          </cell>
          <cell r="D67">
            <v>108869420</v>
          </cell>
          <cell r="E67">
            <v>0</v>
          </cell>
          <cell r="F67">
            <v>559546</v>
          </cell>
          <cell r="G67">
            <v>109428966</v>
          </cell>
          <cell r="H67">
            <v>2392600</v>
          </cell>
          <cell r="I67">
            <v>342</v>
          </cell>
          <cell r="J67">
            <v>0</v>
          </cell>
          <cell r="K67">
            <v>0</v>
          </cell>
          <cell r="L67">
            <v>111821566</v>
          </cell>
        </row>
        <row r="68">
          <cell r="A68">
            <v>75003</v>
          </cell>
          <cell r="B68" t="str">
            <v>LASSEN UNION</v>
          </cell>
          <cell r="C68" t="str">
            <v>HIGH SCHOOL</v>
          </cell>
          <cell r="D68">
            <v>1651373</v>
          </cell>
          <cell r="E68">
            <v>0</v>
          </cell>
          <cell r="F68">
            <v>7722</v>
          </cell>
          <cell r="G68">
            <v>1659095</v>
          </cell>
          <cell r="H68">
            <v>28000</v>
          </cell>
          <cell r="I68">
            <v>4</v>
          </cell>
          <cell r="J68">
            <v>0</v>
          </cell>
          <cell r="K68">
            <v>0</v>
          </cell>
          <cell r="L68">
            <v>1687095</v>
          </cell>
        </row>
        <row r="69">
          <cell r="A69">
            <v>75004</v>
          </cell>
          <cell r="B69" t="str">
            <v>LASSEN UNION</v>
          </cell>
          <cell r="C69" t="str">
            <v>HIGH SCHOOL</v>
          </cell>
          <cell r="D69">
            <v>1367129</v>
          </cell>
          <cell r="E69">
            <v>0</v>
          </cell>
          <cell r="F69">
            <v>0</v>
          </cell>
          <cell r="G69">
            <v>1367129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1367129</v>
          </cell>
        </row>
        <row r="70">
          <cell r="A70">
            <v>77000</v>
          </cell>
          <cell r="B70" t="str">
            <v>LASSEN UNION</v>
          </cell>
          <cell r="C70" t="str">
            <v>HIGH SCHOOL</v>
          </cell>
          <cell r="D70">
            <v>117612</v>
          </cell>
          <cell r="E70">
            <v>0</v>
          </cell>
          <cell r="F70">
            <v>1989617</v>
          </cell>
          <cell r="G70">
            <v>2107229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2107229</v>
          </cell>
        </row>
        <row r="71">
          <cell r="A71">
            <v>77001</v>
          </cell>
          <cell r="B71" t="str">
            <v>LASSEN UNION</v>
          </cell>
          <cell r="C71" t="str">
            <v>HIGH SCHOOL</v>
          </cell>
          <cell r="D71">
            <v>22274153</v>
          </cell>
          <cell r="E71">
            <v>0</v>
          </cell>
          <cell r="F71">
            <v>81020</v>
          </cell>
          <cell r="G71">
            <v>22355173</v>
          </cell>
          <cell r="H71">
            <v>763000</v>
          </cell>
          <cell r="I71">
            <v>109</v>
          </cell>
          <cell r="J71">
            <v>0</v>
          </cell>
          <cell r="K71">
            <v>0</v>
          </cell>
          <cell r="L71">
            <v>23118173</v>
          </cell>
        </row>
        <row r="72">
          <cell r="A72">
            <v>77002</v>
          </cell>
          <cell r="B72" t="str">
            <v>LASSEN UNION</v>
          </cell>
          <cell r="C72" t="str">
            <v>HIGH SCHOOL</v>
          </cell>
          <cell r="D72">
            <v>89854655</v>
          </cell>
          <cell r="E72">
            <v>156143</v>
          </cell>
          <cell r="F72">
            <v>1040620</v>
          </cell>
          <cell r="G72">
            <v>91051418</v>
          </cell>
          <cell r="H72">
            <v>1713600</v>
          </cell>
          <cell r="I72">
            <v>245</v>
          </cell>
          <cell r="J72">
            <v>0</v>
          </cell>
          <cell r="K72">
            <v>0</v>
          </cell>
          <cell r="L72">
            <v>92765018</v>
          </cell>
        </row>
        <row r="73">
          <cell r="A73">
            <v>77003</v>
          </cell>
          <cell r="B73" t="str">
            <v>LASSEN UNION</v>
          </cell>
          <cell r="C73" t="str">
            <v>HIGH SCHOOL</v>
          </cell>
          <cell r="D73">
            <v>4070464</v>
          </cell>
          <cell r="E73">
            <v>54944</v>
          </cell>
          <cell r="F73">
            <v>0</v>
          </cell>
          <cell r="G73">
            <v>4125408</v>
          </cell>
          <cell r="H73">
            <v>126000</v>
          </cell>
          <cell r="I73">
            <v>18</v>
          </cell>
          <cell r="J73">
            <v>0</v>
          </cell>
          <cell r="K73">
            <v>0</v>
          </cell>
          <cell r="L73">
            <v>4251408</v>
          </cell>
        </row>
        <row r="74">
          <cell r="A74">
            <v>77004</v>
          </cell>
          <cell r="B74" t="str">
            <v>LASSEN UNION</v>
          </cell>
          <cell r="C74" t="str">
            <v>HIGH SCHOOL</v>
          </cell>
          <cell r="D74">
            <v>199600</v>
          </cell>
          <cell r="E74">
            <v>0</v>
          </cell>
          <cell r="F74">
            <v>0</v>
          </cell>
          <cell r="G74">
            <v>199600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199600</v>
          </cell>
        </row>
        <row r="75">
          <cell r="A75">
            <v>77005</v>
          </cell>
          <cell r="B75" t="str">
            <v>LASSEN UNION</v>
          </cell>
          <cell r="C75" t="str">
            <v>HIGH SCHOOL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77006</v>
          </cell>
          <cell r="B76" t="str">
            <v>LASSEN UNION</v>
          </cell>
          <cell r="C76" t="str">
            <v>HIGH SCHOOL</v>
          </cell>
          <cell r="D76">
            <v>10375608</v>
          </cell>
          <cell r="E76">
            <v>30615</v>
          </cell>
          <cell r="F76">
            <v>16945</v>
          </cell>
          <cell r="G76">
            <v>10423168</v>
          </cell>
          <cell r="H76">
            <v>189000</v>
          </cell>
          <cell r="I76">
            <v>27</v>
          </cell>
          <cell r="J76">
            <v>0</v>
          </cell>
          <cell r="K76">
            <v>0</v>
          </cell>
          <cell r="L76">
            <v>10612168</v>
          </cell>
        </row>
        <row r="77">
          <cell r="A77">
            <v>77007</v>
          </cell>
          <cell r="B77" t="str">
            <v>LASSEN UNION</v>
          </cell>
          <cell r="C77" t="str">
            <v>HIGH SCHOOL</v>
          </cell>
          <cell r="D77">
            <v>3072204</v>
          </cell>
          <cell r="E77">
            <v>0</v>
          </cell>
          <cell r="F77">
            <v>425784</v>
          </cell>
          <cell r="G77">
            <v>3497988</v>
          </cell>
          <cell r="H77">
            <v>56000</v>
          </cell>
          <cell r="I77">
            <v>8</v>
          </cell>
          <cell r="J77">
            <v>0</v>
          </cell>
          <cell r="K77">
            <v>0</v>
          </cell>
          <cell r="L77">
            <v>3553988</v>
          </cell>
        </row>
        <row r="78">
          <cell r="A78">
            <v>77008</v>
          </cell>
          <cell r="B78" t="str">
            <v>LASSEN UNION</v>
          </cell>
          <cell r="C78" t="str">
            <v>HIGH SCHOOL</v>
          </cell>
          <cell r="D78">
            <v>28324952</v>
          </cell>
          <cell r="E78">
            <v>50317</v>
          </cell>
          <cell r="F78">
            <v>2403137</v>
          </cell>
          <cell r="G78">
            <v>30778406</v>
          </cell>
          <cell r="H78">
            <v>154000</v>
          </cell>
          <cell r="I78">
            <v>22</v>
          </cell>
          <cell r="J78">
            <v>0</v>
          </cell>
          <cell r="K78">
            <v>0</v>
          </cell>
          <cell r="L78">
            <v>30932406</v>
          </cell>
        </row>
        <row r="79">
          <cell r="A79">
            <v>77009</v>
          </cell>
          <cell r="B79" t="str">
            <v>LASSEN UNION</v>
          </cell>
          <cell r="C79" t="str">
            <v>HIGH SCHOOL</v>
          </cell>
          <cell r="D79">
            <v>1797427</v>
          </cell>
          <cell r="E79">
            <v>0</v>
          </cell>
          <cell r="F79">
            <v>0</v>
          </cell>
          <cell r="G79">
            <v>1797427</v>
          </cell>
          <cell r="H79">
            <v>7000</v>
          </cell>
          <cell r="I79">
            <v>1</v>
          </cell>
          <cell r="J79">
            <v>0</v>
          </cell>
          <cell r="K79">
            <v>0</v>
          </cell>
          <cell r="L79">
            <v>1804427</v>
          </cell>
        </row>
        <row r="80">
          <cell r="A80">
            <v>77010</v>
          </cell>
          <cell r="B80" t="str">
            <v>LASSEN UNION</v>
          </cell>
          <cell r="C80" t="str">
            <v>HIGH SCHOOL</v>
          </cell>
          <cell r="D80">
            <v>1010</v>
          </cell>
          <cell r="E80">
            <v>0</v>
          </cell>
          <cell r="F80">
            <v>0</v>
          </cell>
          <cell r="G80">
            <v>1010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1010</v>
          </cell>
        </row>
        <row r="81">
          <cell r="A81">
            <v>77011</v>
          </cell>
          <cell r="B81" t="str">
            <v>LASSEN UNION</v>
          </cell>
          <cell r="C81" t="str">
            <v>HIGH SCHOOL</v>
          </cell>
          <cell r="D81">
            <v>494055</v>
          </cell>
          <cell r="E81">
            <v>0</v>
          </cell>
          <cell r="F81">
            <v>0</v>
          </cell>
          <cell r="G81">
            <v>494055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494055</v>
          </cell>
        </row>
        <row r="82">
          <cell r="A82">
            <v>77012</v>
          </cell>
          <cell r="B82" t="str">
            <v>LASSEN UNION</v>
          </cell>
          <cell r="C82" t="str">
            <v>HIGH SCHOOL</v>
          </cell>
          <cell r="D82">
            <v>28246</v>
          </cell>
          <cell r="E82">
            <v>0</v>
          </cell>
          <cell r="F82">
            <v>0</v>
          </cell>
          <cell r="G82">
            <v>28246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28246</v>
          </cell>
        </row>
        <row r="83">
          <cell r="A83">
            <v>77014</v>
          </cell>
          <cell r="B83" t="str">
            <v>LASSEN UNION</v>
          </cell>
          <cell r="C83" t="str">
            <v>HIGH SCHOOL</v>
          </cell>
          <cell r="D83">
            <v>9405719</v>
          </cell>
          <cell r="E83">
            <v>0</v>
          </cell>
          <cell r="F83">
            <v>5898302</v>
          </cell>
          <cell r="G83">
            <v>15304021</v>
          </cell>
          <cell r="H83">
            <v>140000</v>
          </cell>
          <cell r="I83">
            <v>20</v>
          </cell>
          <cell r="J83">
            <v>0</v>
          </cell>
          <cell r="K83">
            <v>0</v>
          </cell>
          <cell r="L83">
            <v>15444021</v>
          </cell>
        </row>
        <row r="84">
          <cell r="A84">
            <v>77015</v>
          </cell>
          <cell r="B84" t="str">
            <v>LASSEN UNION</v>
          </cell>
          <cell r="C84" t="str">
            <v>HIGH SCHOOL</v>
          </cell>
          <cell r="D84">
            <v>7417</v>
          </cell>
          <cell r="E84">
            <v>0</v>
          </cell>
          <cell r="F84">
            <v>0</v>
          </cell>
          <cell r="G84">
            <v>7417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7417</v>
          </cell>
        </row>
        <row r="85">
          <cell r="A85">
            <v>80001</v>
          </cell>
          <cell r="B85" t="str">
            <v>LASSEN UNION</v>
          </cell>
          <cell r="C85" t="str">
            <v>HIGH SCHOOL</v>
          </cell>
          <cell r="D85">
            <v>6768961</v>
          </cell>
          <cell r="E85">
            <v>0</v>
          </cell>
          <cell r="F85">
            <v>16281</v>
          </cell>
          <cell r="G85">
            <v>6785242</v>
          </cell>
          <cell r="H85">
            <v>161000</v>
          </cell>
          <cell r="I85">
            <v>23</v>
          </cell>
          <cell r="J85">
            <v>0</v>
          </cell>
          <cell r="K85">
            <v>0</v>
          </cell>
          <cell r="L85">
            <v>6946242</v>
          </cell>
        </row>
        <row r="86">
          <cell r="A86">
            <v>80002</v>
          </cell>
          <cell r="B86" t="str">
            <v>LASSEN UNION</v>
          </cell>
          <cell r="C86" t="str">
            <v>HIGH SCHOOL</v>
          </cell>
          <cell r="D86">
            <v>3307855</v>
          </cell>
          <cell r="E86">
            <v>8314</v>
          </cell>
          <cell r="F86">
            <v>17167</v>
          </cell>
          <cell r="G86">
            <v>3333336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3333336</v>
          </cell>
        </row>
        <row r="87">
          <cell r="A87">
            <v>80003</v>
          </cell>
          <cell r="B87" t="str">
            <v>LASSEN UNION</v>
          </cell>
          <cell r="C87" t="str">
            <v>HIGH SCHOOL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80004</v>
          </cell>
          <cell r="B88" t="str">
            <v>LASSEN UNION</v>
          </cell>
          <cell r="C88" t="str">
            <v>HIGH SCHOOL</v>
          </cell>
          <cell r="D88">
            <v>41163303</v>
          </cell>
          <cell r="E88">
            <v>504518</v>
          </cell>
          <cell r="F88">
            <v>3380497</v>
          </cell>
          <cell r="G88">
            <v>45048318</v>
          </cell>
          <cell r="H88">
            <v>715851</v>
          </cell>
          <cell r="I88">
            <v>104</v>
          </cell>
          <cell r="J88">
            <v>0</v>
          </cell>
          <cell r="K88">
            <v>0</v>
          </cell>
          <cell r="L88">
            <v>45764169</v>
          </cell>
        </row>
        <row r="89">
          <cell r="A89">
            <v>80005</v>
          </cell>
          <cell r="B89" t="str">
            <v>LASSEN UNION</v>
          </cell>
          <cell r="C89" t="str">
            <v>HIGH SCHOOL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80006</v>
          </cell>
          <cell r="B90" t="str">
            <v>LASSEN UNION</v>
          </cell>
          <cell r="C90" t="str">
            <v>HIGH SCHOOL</v>
          </cell>
          <cell r="D90">
            <v>6046800</v>
          </cell>
          <cell r="E90">
            <v>0</v>
          </cell>
          <cell r="F90">
            <v>63677</v>
          </cell>
          <cell r="G90">
            <v>6110477</v>
          </cell>
          <cell r="H90">
            <v>98000</v>
          </cell>
          <cell r="I90">
            <v>14</v>
          </cell>
          <cell r="J90">
            <v>0</v>
          </cell>
          <cell r="K90">
            <v>0</v>
          </cell>
          <cell r="L90">
            <v>6208477</v>
          </cell>
        </row>
        <row r="91">
          <cell r="A91">
            <v>80007</v>
          </cell>
          <cell r="B91" t="str">
            <v>LASSEN UNION</v>
          </cell>
          <cell r="C91" t="str">
            <v>HIGH SCHOOL</v>
          </cell>
          <cell r="D91">
            <v>309021</v>
          </cell>
          <cell r="E91">
            <v>0</v>
          </cell>
          <cell r="F91">
            <v>0</v>
          </cell>
          <cell r="G91">
            <v>309021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309021</v>
          </cell>
        </row>
        <row r="92">
          <cell r="A92">
            <v>80008</v>
          </cell>
          <cell r="B92" t="str">
            <v>LASSEN UNION</v>
          </cell>
          <cell r="C92" t="str">
            <v>HIGH SCHOOL</v>
          </cell>
          <cell r="D92">
            <v>22993090</v>
          </cell>
          <cell r="E92">
            <v>0</v>
          </cell>
          <cell r="F92">
            <v>108782</v>
          </cell>
          <cell r="G92">
            <v>23101872</v>
          </cell>
          <cell r="H92">
            <v>789600</v>
          </cell>
          <cell r="I92">
            <v>113</v>
          </cell>
          <cell r="J92">
            <v>0</v>
          </cell>
          <cell r="K92">
            <v>0</v>
          </cell>
          <cell r="L92">
            <v>23891472</v>
          </cell>
        </row>
        <row r="93">
          <cell r="A93">
            <v>80009</v>
          </cell>
          <cell r="B93" t="str">
            <v>LASSEN UNION</v>
          </cell>
          <cell r="C93" t="str">
            <v>HIGH SCHOOL</v>
          </cell>
          <cell r="D93">
            <v>63971584</v>
          </cell>
          <cell r="E93">
            <v>0</v>
          </cell>
          <cell r="F93">
            <v>437886</v>
          </cell>
          <cell r="G93">
            <v>64409470</v>
          </cell>
          <cell r="H93">
            <v>434000</v>
          </cell>
          <cell r="I93">
            <v>62</v>
          </cell>
          <cell r="J93">
            <v>0</v>
          </cell>
          <cell r="K93">
            <v>0</v>
          </cell>
          <cell r="L93">
            <v>64843470</v>
          </cell>
        </row>
        <row r="94">
          <cell r="A94">
            <v>80010</v>
          </cell>
          <cell r="B94" t="str">
            <v>LASSEN UNION</v>
          </cell>
          <cell r="C94" t="str">
            <v>HIGH SCHOOL</v>
          </cell>
          <cell r="D94">
            <v>35151711</v>
          </cell>
          <cell r="E94">
            <v>0</v>
          </cell>
          <cell r="F94">
            <v>3244873</v>
          </cell>
          <cell r="G94">
            <v>38396584</v>
          </cell>
          <cell r="H94">
            <v>336000</v>
          </cell>
          <cell r="I94">
            <v>48</v>
          </cell>
          <cell r="J94">
            <v>0</v>
          </cell>
          <cell r="K94">
            <v>0</v>
          </cell>
          <cell r="L94">
            <v>38732584</v>
          </cell>
        </row>
        <row r="95">
          <cell r="A95">
            <v>80011</v>
          </cell>
          <cell r="B95" t="str">
            <v>LASSEN UNION</v>
          </cell>
          <cell r="C95" t="str">
            <v>HIGH SCHOOL</v>
          </cell>
          <cell r="D95">
            <v>29017040</v>
          </cell>
          <cell r="E95">
            <v>0</v>
          </cell>
          <cell r="F95">
            <v>124640</v>
          </cell>
          <cell r="G95">
            <v>29141680</v>
          </cell>
          <cell r="H95">
            <v>231000</v>
          </cell>
          <cell r="I95">
            <v>33</v>
          </cell>
          <cell r="J95">
            <v>0</v>
          </cell>
          <cell r="K95">
            <v>0</v>
          </cell>
          <cell r="L95">
            <v>29372680</v>
          </cell>
        </row>
        <row r="96">
          <cell r="A96">
            <v>80012</v>
          </cell>
          <cell r="B96" t="str">
            <v>LASSEN UNION</v>
          </cell>
          <cell r="C96" t="str">
            <v>HIGH SCHOOL</v>
          </cell>
          <cell r="D96">
            <v>2834543</v>
          </cell>
          <cell r="E96">
            <v>0</v>
          </cell>
          <cell r="F96">
            <v>28944</v>
          </cell>
          <cell r="G96">
            <v>2863487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2863487</v>
          </cell>
        </row>
        <row r="97">
          <cell r="A97">
            <v>80013</v>
          </cell>
          <cell r="B97" t="str">
            <v>LASSEN UNION</v>
          </cell>
          <cell r="C97" t="str">
            <v>HIGH SCHOOL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80015</v>
          </cell>
          <cell r="B98" t="str">
            <v>LASSEN UNION</v>
          </cell>
          <cell r="C98" t="str">
            <v>HIGH SCHOOL</v>
          </cell>
          <cell r="D98">
            <v>3838990</v>
          </cell>
          <cell r="E98">
            <v>0</v>
          </cell>
          <cell r="F98">
            <v>27785</v>
          </cell>
          <cell r="G98">
            <v>3866775</v>
          </cell>
          <cell r="H98">
            <v>203000</v>
          </cell>
          <cell r="I98">
            <v>29</v>
          </cell>
          <cell r="J98">
            <v>0</v>
          </cell>
          <cell r="K98">
            <v>0</v>
          </cell>
          <cell r="L98">
            <v>4069775</v>
          </cell>
        </row>
        <row r="99">
          <cell r="A99">
            <v>80017</v>
          </cell>
          <cell r="B99" t="str">
            <v>LASSEN UNION</v>
          </cell>
          <cell r="C99" t="str">
            <v>HIGH SCHOOL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 xml:space="preserve">Lassen Union High School </v>
          </cell>
          <cell r="D100">
            <v>1485945640</v>
          </cell>
          <cell r="E100">
            <v>951357</v>
          </cell>
          <cell r="F100">
            <v>59861793</v>
          </cell>
          <cell r="G100">
            <v>1546758790</v>
          </cell>
          <cell r="H100">
            <v>27705935</v>
          </cell>
          <cell r="I100">
            <v>3965</v>
          </cell>
          <cell r="J100">
            <v>21000</v>
          </cell>
          <cell r="K100">
            <v>3</v>
          </cell>
          <cell r="L100">
            <v>1574485725</v>
          </cell>
        </row>
      </sheetData>
      <sheetData sheetId="8">
        <row r="4">
          <cell r="B4" t="str">
            <v>LASSEN JT(18,25)</v>
          </cell>
          <cell r="C4" t="str">
            <v>COMM. COLLEGE</v>
          </cell>
          <cell r="D4">
            <v>101644861</v>
          </cell>
          <cell r="E4">
            <v>0</v>
          </cell>
          <cell r="F4">
            <v>1981491</v>
          </cell>
          <cell r="G4">
            <v>103626352</v>
          </cell>
          <cell r="H4">
            <v>2571800</v>
          </cell>
          <cell r="I4">
            <v>368</v>
          </cell>
          <cell r="J4">
            <v>0</v>
          </cell>
          <cell r="K4">
            <v>0</v>
          </cell>
          <cell r="L4">
            <v>106198152</v>
          </cell>
        </row>
        <row r="5">
          <cell r="B5" t="str">
            <v>LASSEN JT(18,25)</v>
          </cell>
          <cell r="C5" t="str">
            <v>COMM. COLLEGE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B6" t="str">
            <v>LASSEN JT(18,25)</v>
          </cell>
          <cell r="C6" t="str">
            <v>COMM. COLLEGE</v>
          </cell>
          <cell r="D6">
            <v>5638124</v>
          </cell>
          <cell r="E6">
            <v>0</v>
          </cell>
          <cell r="F6">
            <v>6835</v>
          </cell>
          <cell r="G6">
            <v>5644959</v>
          </cell>
          <cell r="H6">
            <v>126000</v>
          </cell>
          <cell r="I6">
            <v>18</v>
          </cell>
          <cell r="J6">
            <v>0</v>
          </cell>
          <cell r="K6">
            <v>0</v>
          </cell>
          <cell r="L6">
            <v>5770959</v>
          </cell>
        </row>
        <row r="7">
          <cell r="B7" t="str">
            <v>LASSEN JT(18,25)</v>
          </cell>
          <cell r="C7" t="str">
            <v>COMM. COLLEGE</v>
          </cell>
          <cell r="D7">
            <v>10633</v>
          </cell>
          <cell r="E7">
            <v>0</v>
          </cell>
          <cell r="F7">
            <v>0</v>
          </cell>
          <cell r="G7">
            <v>10633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10633</v>
          </cell>
        </row>
        <row r="8">
          <cell r="B8" t="str">
            <v>LASSEN JT(18,25)</v>
          </cell>
          <cell r="C8" t="str">
            <v>COMM. COLLEGE</v>
          </cell>
          <cell r="D8">
            <v>1690738</v>
          </cell>
          <cell r="E8">
            <v>41856</v>
          </cell>
          <cell r="F8">
            <v>309711</v>
          </cell>
          <cell r="G8">
            <v>2042305</v>
          </cell>
          <cell r="H8">
            <v>21000</v>
          </cell>
          <cell r="I8">
            <v>3</v>
          </cell>
          <cell r="J8">
            <v>0</v>
          </cell>
          <cell r="K8">
            <v>0</v>
          </cell>
          <cell r="L8">
            <v>2063305</v>
          </cell>
        </row>
        <row r="9">
          <cell r="B9" t="str">
            <v>LASSEN JT(18,25)</v>
          </cell>
          <cell r="C9" t="str">
            <v>COMM. COLLEGE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LASSEN JT(18,25)</v>
          </cell>
          <cell r="C10" t="str">
            <v>COMM. COLLEGE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LASSEN JT(18,25)</v>
          </cell>
          <cell r="C11" t="str">
            <v>COMM. COLLEGE</v>
          </cell>
          <cell r="D11">
            <v>24078456</v>
          </cell>
          <cell r="E11">
            <v>0</v>
          </cell>
          <cell r="F11">
            <v>6263515</v>
          </cell>
          <cell r="G11">
            <v>30341971</v>
          </cell>
          <cell r="H11">
            <v>7000</v>
          </cell>
          <cell r="I11">
            <v>1</v>
          </cell>
          <cell r="J11">
            <v>0</v>
          </cell>
          <cell r="K11">
            <v>0</v>
          </cell>
          <cell r="L11">
            <v>30348971</v>
          </cell>
        </row>
        <row r="12">
          <cell r="B12" t="str">
            <v>LASSEN JT(18,25)</v>
          </cell>
          <cell r="C12" t="str">
            <v>COMM. COLLEGE</v>
          </cell>
          <cell r="D12">
            <v>8771614</v>
          </cell>
          <cell r="E12">
            <v>0</v>
          </cell>
          <cell r="F12">
            <v>1391054</v>
          </cell>
          <cell r="G12">
            <v>10162668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10162668</v>
          </cell>
        </row>
        <row r="13">
          <cell r="B13" t="str">
            <v>LASSEN JT(18,25)</v>
          </cell>
          <cell r="C13" t="str">
            <v>COMM. COLLEGE</v>
          </cell>
          <cell r="D13">
            <v>3133208</v>
          </cell>
          <cell r="E13">
            <v>0</v>
          </cell>
          <cell r="F13">
            <v>11482</v>
          </cell>
          <cell r="G13">
            <v>3144690</v>
          </cell>
          <cell r="H13">
            <v>112000</v>
          </cell>
          <cell r="I13">
            <v>16</v>
          </cell>
          <cell r="J13">
            <v>0</v>
          </cell>
          <cell r="K13">
            <v>0</v>
          </cell>
          <cell r="L13">
            <v>3256690</v>
          </cell>
        </row>
        <row r="14">
          <cell r="B14" t="str">
            <v>LASSEN JT(18,25)</v>
          </cell>
          <cell r="C14" t="str">
            <v>COMM. COLLEGE</v>
          </cell>
          <cell r="D14">
            <v>4716268</v>
          </cell>
          <cell r="E14">
            <v>0</v>
          </cell>
          <cell r="F14">
            <v>0</v>
          </cell>
          <cell r="G14">
            <v>4716268</v>
          </cell>
          <cell r="H14">
            <v>126000</v>
          </cell>
          <cell r="I14">
            <v>18</v>
          </cell>
          <cell r="J14">
            <v>0</v>
          </cell>
          <cell r="K14">
            <v>0</v>
          </cell>
          <cell r="L14">
            <v>4842268</v>
          </cell>
        </row>
        <row r="15">
          <cell r="B15" t="str">
            <v>LASSEN JT(18,25)</v>
          </cell>
          <cell r="C15" t="str">
            <v>COMM. COLLEGE</v>
          </cell>
          <cell r="D15">
            <v>92018</v>
          </cell>
          <cell r="E15">
            <v>0</v>
          </cell>
          <cell r="F15">
            <v>0</v>
          </cell>
          <cell r="G15">
            <v>92018</v>
          </cell>
          <cell r="H15">
            <v>7000</v>
          </cell>
          <cell r="I15">
            <v>1</v>
          </cell>
          <cell r="J15">
            <v>0</v>
          </cell>
          <cell r="K15">
            <v>0</v>
          </cell>
          <cell r="L15">
            <v>99018</v>
          </cell>
        </row>
        <row r="16">
          <cell r="B16" t="str">
            <v>LASSEN JT(18,25)</v>
          </cell>
          <cell r="C16" t="str">
            <v>COMM. COLLEGE</v>
          </cell>
          <cell r="D16">
            <v>923794</v>
          </cell>
          <cell r="E16">
            <v>0</v>
          </cell>
          <cell r="F16">
            <v>0</v>
          </cell>
          <cell r="G16">
            <v>923794</v>
          </cell>
          <cell r="H16">
            <v>7000</v>
          </cell>
          <cell r="I16">
            <v>1</v>
          </cell>
          <cell r="J16">
            <v>0</v>
          </cell>
          <cell r="K16">
            <v>0</v>
          </cell>
          <cell r="L16">
            <v>930794</v>
          </cell>
        </row>
        <row r="17">
          <cell r="B17" t="str">
            <v>LASSEN JT(18,25)</v>
          </cell>
          <cell r="C17" t="str">
            <v>COMM. COLLEGE</v>
          </cell>
          <cell r="D17">
            <v>1320675</v>
          </cell>
          <cell r="E17">
            <v>0</v>
          </cell>
          <cell r="F17">
            <v>7452</v>
          </cell>
          <cell r="G17">
            <v>1328127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1328127</v>
          </cell>
        </row>
        <row r="18">
          <cell r="B18" t="str">
            <v>LASSEN JT(18,25)</v>
          </cell>
          <cell r="C18" t="str">
            <v>COMM. COLLEGE</v>
          </cell>
          <cell r="D18">
            <v>1298253</v>
          </cell>
          <cell r="E18">
            <v>0</v>
          </cell>
          <cell r="F18">
            <v>113833</v>
          </cell>
          <cell r="G18">
            <v>1412086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1412086</v>
          </cell>
        </row>
        <row r="19">
          <cell r="B19" t="str">
            <v>LASSEN JT(18,25)</v>
          </cell>
          <cell r="C19" t="str">
            <v>COMM. COLLEGE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 t="str">
            <v>LASSEN JT(18,25)</v>
          </cell>
          <cell r="C20" t="str">
            <v>COMM. COLLEGE</v>
          </cell>
          <cell r="D20">
            <v>216458</v>
          </cell>
          <cell r="E20">
            <v>0</v>
          </cell>
          <cell r="F20">
            <v>32065</v>
          </cell>
          <cell r="G20">
            <v>248523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248523</v>
          </cell>
        </row>
        <row r="21">
          <cell r="B21" t="str">
            <v>LASSEN JT(18,25)</v>
          </cell>
          <cell r="C21" t="str">
            <v>COMM. COLLEGE</v>
          </cell>
          <cell r="D21">
            <v>610577</v>
          </cell>
          <cell r="E21">
            <v>0</v>
          </cell>
          <cell r="F21">
            <v>53053</v>
          </cell>
          <cell r="G21">
            <v>663630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663630</v>
          </cell>
        </row>
        <row r="22">
          <cell r="B22" t="str">
            <v>LASSEN JT(18,25)</v>
          </cell>
          <cell r="C22" t="str">
            <v>COMM. COLLEGE</v>
          </cell>
          <cell r="D22">
            <v>23174</v>
          </cell>
          <cell r="E22">
            <v>0</v>
          </cell>
          <cell r="F22">
            <v>0</v>
          </cell>
          <cell r="G22">
            <v>23174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23174</v>
          </cell>
        </row>
        <row r="23">
          <cell r="B23" t="str">
            <v>LASSEN JT(18,25)</v>
          </cell>
          <cell r="C23" t="str">
            <v>COMM. COLLEGE</v>
          </cell>
          <cell r="D23">
            <v>32017281</v>
          </cell>
          <cell r="E23">
            <v>0</v>
          </cell>
          <cell r="F23">
            <v>164249</v>
          </cell>
          <cell r="G23">
            <v>32181530</v>
          </cell>
          <cell r="H23">
            <v>679000</v>
          </cell>
          <cell r="I23">
            <v>97</v>
          </cell>
          <cell r="J23">
            <v>0</v>
          </cell>
          <cell r="K23">
            <v>0</v>
          </cell>
          <cell r="L23">
            <v>32860530</v>
          </cell>
        </row>
        <row r="24">
          <cell r="B24" t="str">
            <v>LASSEN JT(18,25)</v>
          </cell>
          <cell r="C24" t="str">
            <v>COMM. COLLEGE</v>
          </cell>
          <cell r="D24">
            <v>1745597</v>
          </cell>
          <cell r="E24">
            <v>0</v>
          </cell>
          <cell r="F24">
            <v>0</v>
          </cell>
          <cell r="G24">
            <v>1745597</v>
          </cell>
          <cell r="H24">
            <v>14000</v>
          </cell>
          <cell r="I24">
            <v>2</v>
          </cell>
          <cell r="J24">
            <v>0</v>
          </cell>
          <cell r="K24">
            <v>0</v>
          </cell>
          <cell r="L24">
            <v>1759597</v>
          </cell>
        </row>
        <row r="25">
          <cell r="B25" t="str">
            <v>LASSEN JT(18,25)</v>
          </cell>
          <cell r="C25" t="str">
            <v>COMM. COLLEGE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LASSEN JT(18,25)</v>
          </cell>
          <cell r="C26" t="str">
            <v>COMM. COLLEGE</v>
          </cell>
          <cell r="D26">
            <v>13266435</v>
          </cell>
          <cell r="E26">
            <v>0</v>
          </cell>
          <cell r="F26">
            <v>631115</v>
          </cell>
          <cell r="G26">
            <v>13897550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13897550</v>
          </cell>
        </row>
        <row r="27">
          <cell r="B27" t="str">
            <v>LASSEN JT(18,25)</v>
          </cell>
          <cell r="C27" t="str">
            <v>COMM. COLLEGE</v>
          </cell>
          <cell r="D27">
            <v>5707276</v>
          </cell>
          <cell r="E27">
            <v>0</v>
          </cell>
          <cell r="F27">
            <v>48713</v>
          </cell>
          <cell r="G27">
            <v>5755989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5755989</v>
          </cell>
        </row>
        <row r="28">
          <cell r="B28" t="str">
            <v>LASSEN JT(18,25)</v>
          </cell>
          <cell r="C28" t="str">
            <v>COMM. COLLEGE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LASSEN JT(18,25)</v>
          </cell>
          <cell r="C29" t="str">
            <v>COMM. COLLEGE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LASSEN JT(18,25)</v>
          </cell>
          <cell r="C30" t="str">
            <v>COMM. COLLEGE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LASSEN JT(18,25)</v>
          </cell>
          <cell r="C31" t="str">
            <v>COMM. COLLEGE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LASSEN JT(18,25)</v>
          </cell>
          <cell r="C32" t="str">
            <v>COMM. COLLEGE</v>
          </cell>
          <cell r="D32">
            <v>95137282</v>
          </cell>
          <cell r="E32">
            <v>0</v>
          </cell>
          <cell r="F32">
            <v>844894</v>
          </cell>
          <cell r="G32">
            <v>95982176</v>
          </cell>
          <cell r="H32">
            <v>2105600</v>
          </cell>
          <cell r="I32">
            <v>301</v>
          </cell>
          <cell r="J32">
            <v>0</v>
          </cell>
          <cell r="K32">
            <v>0</v>
          </cell>
          <cell r="L32">
            <v>98087776</v>
          </cell>
        </row>
        <row r="33">
          <cell r="B33" t="str">
            <v>LASSEN JT(18,25)</v>
          </cell>
          <cell r="C33" t="str">
            <v>COMM. COLLEGE</v>
          </cell>
          <cell r="D33">
            <v>10928680</v>
          </cell>
          <cell r="E33">
            <v>0</v>
          </cell>
          <cell r="F33">
            <v>706092</v>
          </cell>
          <cell r="G33">
            <v>11634772</v>
          </cell>
          <cell r="H33">
            <v>84000</v>
          </cell>
          <cell r="I33">
            <v>12</v>
          </cell>
          <cell r="J33">
            <v>0</v>
          </cell>
          <cell r="K33">
            <v>0</v>
          </cell>
          <cell r="L33">
            <v>11718772</v>
          </cell>
        </row>
        <row r="34">
          <cell r="B34" t="str">
            <v>LASSEN JT(18,25)</v>
          </cell>
          <cell r="C34" t="str">
            <v>COMM. COLLEGE</v>
          </cell>
          <cell r="D34">
            <v>4476226</v>
          </cell>
          <cell r="E34">
            <v>0</v>
          </cell>
          <cell r="F34">
            <v>47235</v>
          </cell>
          <cell r="G34">
            <v>4523461</v>
          </cell>
          <cell r="H34">
            <v>140000</v>
          </cell>
          <cell r="I34">
            <v>20</v>
          </cell>
          <cell r="J34">
            <v>0</v>
          </cell>
          <cell r="K34">
            <v>0</v>
          </cell>
          <cell r="L34">
            <v>4663461</v>
          </cell>
        </row>
        <row r="35">
          <cell r="B35" t="str">
            <v>LASSEN JT(18,25)</v>
          </cell>
          <cell r="C35" t="str">
            <v>COMM. COLLEGE</v>
          </cell>
          <cell r="D35">
            <v>7771435</v>
          </cell>
          <cell r="E35">
            <v>0</v>
          </cell>
          <cell r="F35">
            <v>39007</v>
          </cell>
          <cell r="G35">
            <v>7810442</v>
          </cell>
          <cell r="H35">
            <v>126000</v>
          </cell>
          <cell r="I35">
            <v>18</v>
          </cell>
          <cell r="J35">
            <v>0</v>
          </cell>
          <cell r="K35">
            <v>0</v>
          </cell>
          <cell r="L35">
            <v>7936442</v>
          </cell>
        </row>
        <row r="36">
          <cell r="B36" t="str">
            <v>LASSEN JT(18,25)</v>
          </cell>
          <cell r="C36" t="str">
            <v>COMM. COLLEGE</v>
          </cell>
          <cell r="D36">
            <v>376762</v>
          </cell>
          <cell r="E36">
            <v>0</v>
          </cell>
          <cell r="F36">
            <v>8871650</v>
          </cell>
          <cell r="G36">
            <v>9248412</v>
          </cell>
          <cell r="H36">
            <v>7000</v>
          </cell>
          <cell r="I36">
            <v>1</v>
          </cell>
          <cell r="J36">
            <v>0</v>
          </cell>
          <cell r="K36">
            <v>0</v>
          </cell>
          <cell r="L36">
            <v>9255412</v>
          </cell>
        </row>
        <row r="37">
          <cell r="B37" t="str">
            <v>LASSEN JT(18,25)</v>
          </cell>
          <cell r="C37" t="str">
            <v>COMM. COLLEGE</v>
          </cell>
          <cell r="D37">
            <v>210485150</v>
          </cell>
          <cell r="E37">
            <v>0</v>
          </cell>
          <cell r="F37">
            <v>0</v>
          </cell>
          <cell r="G37">
            <v>210485150</v>
          </cell>
          <cell r="H37">
            <v>4344669</v>
          </cell>
          <cell r="I37">
            <v>623</v>
          </cell>
          <cell r="J37">
            <v>7000</v>
          </cell>
          <cell r="K37">
            <v>1</v>
          </cell>
          <cell r="L37">
            <v>214836819</v>
          </cell>
        </row>
        <row r="38">
          <cell r="B38" t="str">
            <v>LASSEN JT(18,25)</v>
          </cell>
          <cell r="C38" t="str">
            <v>COMM. COLLEGE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LASSEN JT(18,25)</v>
          </cell>
          <cell r="C39" t="str">
            <v>COMM. COLLEGE</v>
          </cell>
          <cell r="D39">
            <v>2324026</v>
          </cell>
          <cell r="E39">
            <v>0</v>
          </cell>
          <cell r="F39">
            <v>0</v>
          </cell>
          <cell r="G39">
            <v>2324026</v>
          </cell>
          <cell r="H39">
            <v>7000</v>
          </cell>
          <cell r="I39">
            <v>1</v>
          </cell>
          <cell r="J39">
            <v>0</v>
          </cell>
          <cell r="K39">
            <v>0</v>
          </cell>
          <cell r="L39">
            <v>2331026</v>
          </cell>
        </row>
        <row r="40">
          <cell r="B40" t="str">
            <v>LASSEN JT(18,25)</v>
          </cell>
          <cell r="C40" t="str">
            <v>COMM. COLLEGE</v>
          </cell>
          <cell r="D40">
            <v>14379084</v>
          </cell>
          <cell r="E40">
            <v>0</v>
          </cell>
          <cell r="F40">
            <v>318710</v>
          </cell>
          <cell r="G40">
            <v>14697794</v>
          </cell>
          <cell r="H40">
            <v>21000</v>
          </cell>
          <cell r="I40">
            <v>3</v>
          </cell>
          <cell r="J40">
            <v>0</v>
          </cell>
          <cell r="K40">
            <v>0</v>
          </cell>
          <cell r="L40">
            <v>14718794</v>
          </cell>
        </row>
        <row r="41">
          <cell r="B41" t="str">
            <v>LASSEN JT(18,25)</v>
          </cell>
          <cell r="C41" t="str">
            <v>COMM. COLLEGE</v>
          </cell>
          <cell r="D41">
            <v>8651</v>
          </cell>
          <cell r="E41">
            <v>0</v>
          </cell>
          <cell r="F41">
            <v>0</v>
          </cell>
          <cell r="G41">
            <v>8651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8651</v>
          </cell>
        </row>
        <row r="42">
          <cell r="B42" t="str">
            <v>LASSEN JT(18,25)</v>
          </cell>
          <cell r="C42" t="str">
            <v>COMM. COLLEGE</v>
          </cell>
          <cell r="D42">
            <v>304531</v>
          </cell>
          <cell r="E42">
            <v>0</v>
          </cell>
          <cell r="F42">
            <v>0</v>
          </cell>
          <cell r="G42">
            <v>304531</v>
          </cell>
          <cell r="H42">
            <v>7000</v>
          </cell>
          <cell r="I42">
            <v>1</v>
          </cell>
          <cell r="J42">
            <v>0</v>
          </cell>
          <cell r="K42">
            <v>0</v>
          </cell>
          <cell r="L42">
            <v>311531</v>
          </cell>
        </row>
        <row r="43">
          <cell r="B43" t="str">
            <v>LASSEN JT(18,25)</v>
          </cell>
          <cell r="C43" t="str">
            <v>COMM. COLLEGE</v>
          </cell>
          <cell r="D43">
            <v>5424987</v>
          </cell>
          <cell r="E43">
            <v>0</v>
          </cell>
          <cell r="F43">
            <v>3294536</v>
          </cell>
          <cell r="G43">
            <v>8719523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8719523</v>
          </cell>
        </row>
        <row r="44">
          <cell r="B44" t="str">
            <v>LASSEN JT(18,25)</v>
          </cell>
          <cell r="C44" t="str">
            <v>COMM. COLLEGE</v>
          </cell>
          <cell r="D44">
            <v>4048735</v>
          </cell>
          <cell r="E44">
            <v>0</v>
          </cell>
          <cell r="F44">
            <v>9340</v>
          </cell>
          <cell r="G44">
            <v>4058075</v>
          </cell>
          <cell r="H44">
            <v>14000</v>
          </cell>
          <cell r="I44">
            <v>2</v>
          </cell>
          <cell r="J44">
            <v>0</v>
          </cell>
          <cell r="K44">
            <v>0</v>
          </cell>
          <cell r="L44">
            <v>4072075</v>
          </cell>
        </row>
        <row r="45">
          <cell r="B45" t="str">
            <v>LASSEN JT(18,25)</v>
          </cell>
          <cell r="C45" t="str">
            <v>COMM. COLLEGE</v>
          </cell>
          <cell r="D45">
            <v>5014450</v>
          </cell>
          <cell r="E45">
            <v>0</v>
          </cell>
          <cell r="F45">
            <v>341931</v>
          </cell>
          <cell r="G45">
            <v>5356381</v>
          </cell>
          <cell r="H45">
            <v>263774</v>
          </cell>
          <cell r="I45">
            <v>38</v>
          </cell>
          <cell r="J45">
            <v>0</v>
          </cell>
          <cell r="K45">
            <v>0</v>
          </cell>
          <cell r="L45">
            <v>5620155</v>
          </cell>
        </row>
        <row r="46">
          <cell r="B46" t="str">
            <v>LASSEN JT(18,25)</v>
          </cell>
          <cell r="C46" t="str">
            <v>COMM. COLLEGE</v>
          </cell>
          <cell r="D46">
            <v>9643596</v>
          </cell>
          <cell r="E46">
            <v>17978</v>
          </cell>
          <cell r="F46">
            <v>273230</v>
          </cell>
          <cell r="G46">
            <v>9934804</v>
          </cell>
          <cell r="H46">
            <v>98000</v>
          </cell>
          <cell r="I46">
            <v>14</v>
          </cell>
          <cell r="J46">
            <v>0</v>
          </cell>
          <cell r="K46">
            <v>0</v>
          </cell>
          <cell r="L46">
            <v>10032804</v>
          </cell>
        </row>
        <row r="47">
          <cell r="B47" t="str">
            <v>LASSEN JT(18,25)</v>
          </cell>
          <cell r="C47" t="str">
            <v>COMM. COLLEGE</v>
          </cell>
          <cell r="D47">
            <v>1548825</v>
          </cell>
          <cell r="E47">
            <v>0</v>
          </cell>
          <cell r="F47">
            <v>12402810</v>
          </cell>
          <cell r="G47">
            <v>13951635</v>
          </cell>
          <cell r="H47">
            <v>7000</v>
          </cell>
          <cell r="I47">
            <v>1</v>
          </cell>
          <cell r="J47">
            <v>0</v>
          </cell>
          <cell r="K47">
            <v>0</v>
          </cell>
          <cell r="L47">
            <v>13958635</v>
          </cell>
        </row>
        <row r="48">
          <cell r="B48" t="str">
            <v>LASSEN JT(18,25)</v>
          </cell>
          <cell r="C48" t="str">
            <v>COMM. COLLEGE</v>
          </cell>
          <cell r="D48">
            <v>3498946</v>
          </cell>
          <cell r="E48">
            <v>0</v>
          </cell>
          <cell r="F48">
            <v>134629</v>
          </cell>
          <cell r="G48">
            <v>3633575</v>
          </cell>
          <cell r="H48">
            <v>136396</v>
          </cell>
          <cell r="I48">
            <v>20</v>
          </cell>
          <cell r="J48">
            <v>0</v>
          </cell>
          <cell r="K48">
            <v>0</v>
          </cell>
          <cell r="L48">
            <v>3769971</v>
          </cell>
        </row>
        <row r="49">
          <cell r="B49" t="str">
            <v>LASSEN JT(18,25)</v>
          </cell>
          <cell r="C49" t="str">
            <v>COMM. COLLEGE</v>
          </cell>
          <cell r="D49">
            <v>812429</v>
          </cell>
          <cell r="E49">
            <v>0</v>
          </cell>
          <cell r="F49">
            <v>0</v>
          </cell>
          <cell r="G49">
            <v>812429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812429</v>
          </cell>
        </row>
        <row r="50">
          <cell r="B50" t="str">
            <v>LASSEN JT(18,25)</v>
          </cell>
          <cell r="C50" t="str">
            <v>COMM. COLLEGE</v>
          </cell>
          <cell r="D50">
            <v>36205594</v>
          </cell>
          <cell r="E50">
            <v>8696</v>
          </cell>
          <cell r="F50">
            <v>7850700</v>
          </cell>
          <cell r="G50">
            <v>44064990</v>
          </cell>
          <cell r="H50">
            <v>315000</v>
          </cell>
          <cell r="I50">
            <v>45</v>
          </cell>
          <cell r="J50">
            <v>0</v>
          </cell>
          <cell r="K50">
            <v>0</v>
          </cell>
          <cell r="L50">
            <v>44379990</v>
          </cell>
        </row>
        <row r="51">
          <cell r="B51" t="str">
            <v>LASSEN JT(18,25)</v>
          </cell>
          <cell r="C51" t="str">
            <v>COMM. COLLEGE</v>
          </cell>
          <cell r="D51">
            <v>64931</v>
          </cell>
          <cell r="E51">
            <v>0</v>
          </cell>
          <cell r="F51">
            <v>0</v>
          </cell>
          <cell r="G51">
            <v>64931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64931</v>
          </cell>
        </row>
        <row r="52">
          <cell r="B52" t="str">
            <v>LASSEN JT(18,25)</v>
          </cell>
          <cell r="C52" t="str">
            <v>COMM. COLLEGE</v>
          </cell>
          <cell r="D52">
            <v>77868</v>
          </cell>
          <cell r="E52">
            <v>0</v>
          </cell>
          <cell r="F52">
            <v>0</v>
          </cell>
          <cell r="G52">
            <v>77868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77868</v>
          </cell>
        </row>
        <row r="53">
          <cell r="B53" t="str">
            <v>LASSEN JT(18,25)</v>
          </cell>
          <cell r="C53" t="str">
            <v>COMM. COLLEGE</v>
          </cell>
          <cell r="D53">
            <v>242224</v>
          </cell>
          <cell r="E53">
            <v>0</v>
          </cell>
          <cell r="F53">
            <v>8840</v>
          </cell>
          <cell r="G53">
            <v>251064</v>
          </cell>
          <cell r="H53">
            <v>7000</v>
          </cell>
          <cell r="I53">
            <v>1</v>
          </cell>
          <cell r="J53">
            <v>0</v>
          </cell>
          <cell r="K53">
            <v>0</v>
          </cell>
          <cell r="L53">
            <v>258064</v>
          </cell>
        </row>
        <row r="54">
          <cell r="B54" t="str">
            <v>LASSEN JT(18,25)</v>
          </cell>
          <cell r="C54" t="str">
            <v>COMM. COLLEGE</v>
          </cell>
          <cell r="D54">
            <v>2236037</v>
          </cell>
          <cell r="E54">
            <v>0</v>
          </cell>
          <cell r="F54">
            <v>0</v>
          </cell>
          <cell r="G54">
            <v>2236037</v>
          </cell>
          <cell r="H54">
            <v>7000</v>
          </cell>
          <cell r="I54">
            <v>1</v>
          </cell>
          <cell r="J54">
            <v>0</v>
          </cell>
          <cell r="K54">
            <v>0</v>
          </cell>
          <cell r="L54">
            <v>2243037</v>
          </cell>
        </row>
        <row r="55">
          <cell r="B55" t="str">
            <v>LASSEN JT(18,25)</v>
          </cell>
          <cell r="C55" t="str">
            <v>COMM. COLLEGE</v>
          </cell>
          <cell r="D55">
            <v>15927177</v>
          </cell>
          <cell r="E55">
            <v>0</v>
          </cell>
          <cell r="F55">
            <v>740457</v>
          </cell>
          <cell r="G55">
            <v>16667634</v>
          </cell>
          <cell r="H55">
            <v>7000</v>
          </cell>
          <cell r="I55">
            <v>1</v>
          </cell>
          <cell r="J55">
            <v>0</v>
          </cell>
          <cell r="K55">
            <v>0</v>
          </cell>
          <cell r="L55">
            <v>16674634</v>
          </cell>
        </row>
        <row r="56">
          <cell r="B56" t="str">
            <v>LASSEN JT(18,25)</v>
          </cell>
          <cell r="C56" t="str">
            <v>COMM. COLLEGE</v>
          </cell>
          <cell r="D56">
            <v>1530819</v>
          </cell>
          <cell r="E56">
            <v>0</v>
          </cell>
          <cell r="F56">
            <v>14706</v>
          </cell>
          <cell r="G56">
            <v>1545525</v>
          </cell>
          <cell r="H56">
            <v>21000</v>
          </cell>
          <cell r="I56">
            <v>3</v>
          </cell>
          <cell r="J56">
            <v>0</v>
          </cell>
          <cell r="K56">
            <v>0</v>
          </cell>
          <cell r="L56">
            <v>1566525</v>
          </cell>
        </row>
        <row r="57">
          <cell r="B57" t="str">
            <v>LASSEN JT(18,25)</v>
          </cell>
          <cell r="C57" t="str">
            <v>COMM. COLLEGE</v>
          </cell>
          <cell r="D57">
            <v>18452098</v>
          </cell>
          <cell r="E57">
            <v>0</v>
          </cell>
          <cell r="F57">
            <v>1059042</v>
          </cell>
          <cell r="G57">
            <v>19511140</v>
          </cell>
          <cell r="H57">
            <v>278600</v>
          </cell>
          <cell r="I57">
            <v>40</v>
          </cell>
          <cell r="J57">
            <v>0</v>
          </cell>
          <cell r="K57">
            <v>0</v>
          </cell>
          <cell r="L57">
            <v>19789740</v>
          </cell>
        </row>
        <row r="58">
          <cell r="B58" t="str">
            <v>LASSEN JT(18,25)</v>
          </cell>
          <cell r="C58" t="str">
            <v>COMM. COLLEGE</v>
          </cell>
          <cell r="D58">
            <v>4753333</v>
          </cell>
          <cell r="E58">
            <v>0</v>
          </cell>
          <cell r="F58">
            <v>220721</v>
          </cell>
          <cell r="G58">
            <v>4974054</v>
          </cell>
          <cell r="H58">
            <v>63000</v>
          </cell>
          <cell r="I58">
            <v>9</v>
          </cell>
          <cell r="J58">
            <v>0</v>
          </cell>
          <cell r="K58">
            <v>0</v>
          </cell>
          <cell r="L58">
            <v>5037054</v>
          </cell>
        </row>
        <row r="59">
          <cell r="B59" t="str">
            <v>LASSEN JT(18,25)</v>
          </cell>
          <cell r="C59" t="str">
            <v>COMM. COLLEGE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LASSEN JT(18,25)</v>
          </cell>
          <cell r="C60" t="str">
            <v>COMM. COLLEGE</v>
          </cell>
          <cell r="D60">
            <v>6376495</v>
          </cell>
          <cell r="E60">
            <v>0</v>
          </cell>
          <cell r="F60">
            <v>96690</v>
          </cell>
          <cell r="G60">
            <v>6473185</v>
          </cell>
          <cell r="H60">
            <v>49000</v>
          </cell>
          <cell r="I60">
            <v>7</v>
          </cell>
          <cell r="J60">
            <v>0</v>
          </cell>
          <cell r="K60">
            <v>0</v>
          </cell>
          <cell r="L60">
            <v>6522185</v>
          </cell>
        </row>
        <row r="61">
          <cell r="B61" t="str">
            <v>LASSEN JT(18,25)</v>
          </cell>
          <cell r="C61" t="str">
            <v>COMM. COLLEGE</v>
          </cell>
          <cell r="D61">
            <v>3871536</v>
          </cell>
          <cell r="E61">
            <v>129077</v>
          </cell>
          <cell r="F61">
            <v>93877</v>
          </cell>
          <cell r="G61">
            <v>4094490</v>
          </cell>
          <cell r="H61">
            <v>28000</v>
          </cell>
          <cell r="I61">
            <v>4</v>
          </cell>
          <cell r="J61">
            <v>0</v>
          </cell>
          <cell r="K61">
            <v>0</v>
          </cell>
          <cell r="L61">
            <v>4122490</v>
          </cell>
        </row>
        <row r="62">
          <cell r="B62" t="str">
            <v>LASSEN JT(18,25)</v>
          </cell>
          <cell r="C62" t="str">
            <v>COMM. COLLEGE</v>
          </cell>
          <cell r="D62">
            <v>322412</v>
          </cell>
          <cell r="E62">
            <v>0</v>
          </cell>
          <cell r="F62">
            <v>0</v>
          </cell>
          <cell r="G62">
            <v>322412</v>
          </cell>
          <cell r="H62">
            <v>42000</v>
          </cell>
          <cell r="I62">
            <v>6</v>
          </cell>
          <cell r="J62">
            <v>0</v>
          </cell>
          <cell r="K62">
            <v>0</v>
          </cell>
          <cell r="L62">
            <v>364412</v>
          </cell>
        </row>
        <row r="63">
          <cell r="B63" t="str">
            <v>LASSEN JT(18,25)</v>
          </cell>
          <cell r="C63" t="str">
            <v>COMM. COLLEGE</v>
          </cell>
          <cell r="D63">
            <v>626814</v>
          </cell>
          <cell r="E63">
            <v>0</v>
          </cell>
          <cell r="F63">
            <v>14383</v>
          </cell>
          <cell r="G63">
            <v>641197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641197</v>
          </cell>
        </row>
        <row r="64">
          <cell r="B64" t="str">
            <v>LASSEN JT(18,25)</v>
          </cell>
          <cell r="C64" t="str">
            <v>COMM. COLLEGE</v>
          </cell>
          <cell r="D64">
            <v>655048</v>
          </cell>
          <cell r="E64">
            <v>0</v>
          </cell>
          <cell r="F64">
            <v>0</v>
          </cell>
          <cell r="G64">
            <v>655048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655048</v>
          </cell>
        </row>
        <row r="65">
          <cell r="B65" t="str">
            <v>LASSEN JT(18,25)</v>
          </cell>
          <cell r="C65" t="str">
            <v>COMM. COLLEGE</v>
          </cell>
          <cell r="D65">
            <v>1289</v>
          </cell>
          <cell r="E65">
            <v>0</v>
          </cell>
          <cell r="F65">
            <v>0</v>
          </cell>
          <cell r="G65">
            <v>1289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1289</v>
          </cell>
        </row>
        <row r="66">
          <cell r="B66" t="str">
            <v>LASSEN JT(18,25)</v>
          </cell>
          <cell r="C66" t="str">
            <v>COMM. COLLEGE</v>
          </cell>
          <cell r="D66">
            <v>2128543</v>
          </cell>
          <cell r="E66">
            <v>0</v>
          </cell>
          <cell r="F66">
            <v>0</v>
          </cell>
          <cell r="G66">
            <v>2128543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2128543</v>
          </cell>
        </row>
        <row r="67">
          <cell r="B67" t="str">
            <v>LASSEN JT(18,25)</v>
          </cell>
          <cell r="C67" t="str">
            <v>COMM. COLLEGE</v>
          </cell>
          <cell r="D67">
            <v>8905884</v>
          </cell>
          <cell r="E67">
            <v>0</v>
          </cell>
          <cell r="F67">
            <v>78146</v>
          </cell>
          <cell r="G67">
            <v>8984030</v>
          </cell>
          <cell r="H67">
            <v>203000</v>
          </cell>
          <cell r="I67">
            <v>29</v>
          </cell>
          <cell r="J67">
            <v>0</v>
          </cell>
          <cell r="K67">
            <v>0</v>
          </cell>
          <cell r="L67">
            <v>9187030</v>
          </cell>
        </row>
        <row r="68">
          <cell r="B68" t="str">
            <v>LASSEN JT(18,25)</v>
          </cell>
          <cell r="C68" t="str">
            <v>COMM. COLLEGE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LASSEN JT(18,25)</v>
          </cell>
          <cell r="C69" t="str">
            <v>COMM. COLLEGE</v>
          </cell>
          <cell r="D69">
            <v>11444443</v>
          </cell>
          <cell r="E69">
            <v>0</v>
          </cell>
          <cell r="F69">
            <v>59573</v>
          </cell>
          <cell r="G69">
            <v>11504016</v>
          </cell>
          <cell r="H69">
            <v>70000</v>
          </cell>
          <cell r="I69">
            <v>10</v>
          </cell>
          <cell r="J69">
            <v>0</v>
          </cell>
          <cell r="K69">
            <v>0</v>
          </cell>
          <cell r="L69">
            <v>11574016</v>
          </cell>
        </row>
        <row r="70">
          <cell r="B70" t="str">
            <v>LASSEN JT(18,25)</v>
          </cell>
          <cell r="C70" t="str">
            <v>COMM. COLLEGE</v>
          </cell>
          <cell r="D70">
            <v>34768352</v>
          </cell>
          <cell r="E70">
            <v>160450</v>
          </cell>
          <cell r="F70">
            <v>203614</v>
          </cell>
          <cell r="G70">
            <v>35132416</v>
          </cell>
          <cell r="H70">
            <v>1012200</v>
          </cell>
          <cell r="I70">
            <v>145</v>
          </cell>
          <cell r="J70">
            <v>0</v>
          </cell>
          <cell r="K70">
            <v>0</v>
          </cell>
          <cell r="L70">
            <v>36144616</v>
          </cell>
        </row>
        <row r="71">
          <cell r="B71" t="str">
            <v>LASSEN JT(18,25)</v>
          </cell>
          <cell r="C71" t="str">
            <v>COMM. COLLEGE</v>
          </cell>
          <cell r="D71">
            <v>8822370</v>
          </cell>
          <cell r="E71">
            <v>192099</v>
          </cell>
          <cell r="F71">
            <v>22433</v>
          </cell>
          <cell r="G71">
            <v>9036902</v>
          </cell>
          <cell r="H71">
            <v>245000</v>
          </cell>
          <cell r="I71">
            <v>35</v>
          </cell>
          <cell r="J71">
            <v>0</v>
          </cell>
          <cell r="K71">
            <v>0</v>
          </cell>
          <cell r="L71">
            <v>9281902</v>
          </cell>
        </row>
        <row r="72">
          <cell r="B72" t="str">
            <v>LASSEN JT(18,25)</v>
          </cell>
          <cell r="C72" t="str">
            <v>COMM. COLLEGE</v>
          </cell>
          <cell r="D72">
            <v>1317794</v>
          </cell>
          <cell r="E72">
            <v>6683</v>
          </cell>
          <cell r="F72">
            <v>0</v>
          </cell>
          <cell r="G72">
            <v>1324477</v>
          </cell>
          <cell r="H72">
            <v>28000</v>
          </cell>
          <cell r="I72">
            <v>4</v>
          </cell>
          <cell r="J72">
            <v>0</v>
          </cell>
          <cell r="K72">
            <v>0</v>
          </cell>
          <cell r="L72">
            <v>1352477</v>
          </cell>
        </row>
        <row r="73">
          <cell r="B73" t="str">
            <v>LASSEN JT(18,25)</v>
          </cell>
          <cell r="C73" t="str">
            <v>COMM. COLLEGE</v>
          </cell>
          <cell r="D73">
            <v>7042599</v>
          </cell>
          <cell r="E73">
            <v>0</v>
          </cell>
          <cell r="F73">
            <v>15664</v>
          </cell>
          <cell r="G73">
            <v>7058263</v>
          </cell>
          <cell r="H73">
            <v>476000</v>
          </cell>
          <cell r="I73">
            <v>68</v>
          </cell>
          <cell r="J73">
            <v>0</v>
          </cell>
          <cell r="K73">
            <v>0</v>
          </cell>
          <cell r="L73">
            <v>7534263</v>
          </cell>
        </row>
        <row r="74">
          <cell r="B74" t="str">
            <v>LASSEN JT(18,25)</v>
          </cell>
          <cell r="C74" t="str">
            <v>COMM. COLLEGE</v>
          </cell>
          <cell r="D74">
            <v>25977</v>
          </cell>
          <cell r="E74">
            <v>0</v>
          </cell>
          <cell r="F74">
            <v>0</v>
          </cell>
          <cell r="G74">
            <v>25977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25977</v>
          </cell>
        </row>
        <row r="75">
          <cell r="B75" t="str">
            <v>LASSEN JT(18,25)</v>
          </cell>
          <cell r="C75" t="str">
            <v>COMM. COLLEGE</v>
          </cell>
          <cell r="D75">
            <v>2612596</v>
          </cell>
          <cell r="E75">
            <v>0</v>
          </cell>
          <cell r="F75">
            <v>0</v>
          </cell>
          <cell r="G75">
            <v>2612596</v>
          </cell>
          <cell r="H75">
            <v>77000</v>
          </cell>
          <cell r="I75">
            <v>11</v>
          </cell>
          <cell r="J75">
            <v>0</v>
          </cell>
          <cell r="K75">
            <v>0</v>
          </cell>
          <cell r="L75">
            <v>2689596</v>
          </cell>
        </row>
        <row r="76">
          <cell r="B76" t="str">
            <v>LASSEN JT(18,25)</v>
          </cell>
          <cell r="C76" t="str">
            <v>COMM. COLLEGE</v>
          </cell>
          <cell r="D76">
            <v>420470</v>
          </cell>
          <cell r="E76">
            <v>0</v>
          </cell>
          <cell r="F76">
            <v>0</v>
          </cell>
          <cell r="G76">
            <v>420470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420470</v>
          </cell>
        </row>
        <row r="77">
          <cell r="B77" t="str">
            <v>LASSEN JT(18,25)</v>
          </cell>
          <cell r="C77" t="str">
            <v>COMM. COLLEGE</v>
          </cell>
          <cell r="D77">
            <v>2872186</v>
          </cell>
          <cell r="E77">
            <v>0</v>
          </cell>
          <cell r="F77">
            <v>0</v>
          </cell>
          <cell r="G77">
            <v>2872186</v>
          </cell>
          <cell r="H77">
            <v>35000</v>
          </cell>
          <cell r="I77">
            <v>5</v>
          </cell>
          <cell r="J77">
            <v>0</v>
          </cell>
          <cell r="K77">
            <v>0</v>
          </cell>
          <cell r="L77">
            <v>2907186</v>
          </cell>
        </row>
        <row r="78">
          <cell r="B78" t="str">
            <v>LASSEN JT(18,25)</v>
          </cell>
          <cell r="C78" t="str">
            <v>COMM. COLLEGE</v>
          </cell>
          <cell r="D78">
            <v>1284376</v>
          </cell>
          <cell r="E78">
            <v>0</v>
          </cell>
          <cell r="F78">
            <v>76934</v>
          </cell>
          <cell r="G78">
            <v>1361310</v>
          </cell>
          <cell r="H78">
            <v>42000</v>
          </cell>
          <cell r="I78">
            <v>6</v>
          </cell>
          <cell r="J78">
            <v>0</v>
          </cell>
          <cell r="K78">
            <v>0</v>
          </cell>
          <cell r="L78">
            <v>1403310</v>
          </cell>
        </row>
        <row r="79">
          <cell r="B79" t="str">
            <v>LASSEN JT(18,25)</v>
          </cell>
          <cell r="C79" t="str">
            <v>COMM. COLLEGE</v>
          </cell>
          <cell r="D79">
            <v>0</v>
          </cell>
          <cell r="E79">
            <v>0</v>
          </cell>
          <cell r="F79">
            <v>739961</v>
          </cell>
          <cell r="G79">
            <v>739961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739961</v>
          </cell>
        </row>
        <row r="80">
          <cell r="B80" t="str">
            <v>LASSEN JT(18,25)</v>
          </cell>
          <cell r="C80" t="str">
            <v>COMM. COLLEGE</v>
          </cell>
          <cell r="D80">
            <v>18508812</v>
          </cell>
          <cell r="E80">
            <v>106917</v>
          </cell>
          <cell r="F80">
            <v>0</v>
          </cell>
          <cell r="G80">
            <v>18615729</v>
          </cell>
          <cell r="H80">
            <v>147000</v>
          </cell>
          <cell r="I80">
            <v>21</v>
          </cell>
          <cell r="J80">
            <v>0</v>
          </cell>
          <cell r="K80">
            <v>0</v>
          </cell>
          <cell r="L80">
            <v>18762729</v>
          </cell>
        </row>
        <row r="81">
          <cell r="B81" t="str">
            <v>LASSEN JT(18,25)</v>
          </cell>
          <cell r="C81" t="str">
            <v>COMM. COLLEGE</v>
          </cell>
          <cell r="D81">
            <v>4429566</v>
          </cell>
          <cell r="E81">
            <v>0</v>
          </cell>
          <cell r="F81">
            <v>65002</v>
          </cell>
          <cell r="G81">
            <v>4494568</v>
          </cell>
          <cell r="H81">
            <v>204775</v>
          </cell>
          <cell r="I81">
            <v>30</v>
          </cell>
          <cell r="J81">
            <v>0</v>
          </cell>
          <cell r="K81">
            <v>0</v>
          </cell>
          <cell r="L81">
            <v>4699343</v>
          </cell>
        </row>
        <row r="82">
          <cell r="B82" t="str">
            <v>LASSEN JT(18,25)</v>
          </cell>
          <cell r="C82" t="str">
            <v>COMM. COLLEGE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 t="str">
            <v>LASSEN JT(18,25)</v>
          </cell>
          <cell r="C83" t="str">
            <v>COMM. COLLEGE</v>
          </cell>
          <cell r="D83">
            <v>399070</v>
          </cell>
          <cell r="E83">
            <v>0</v>
          </cell>
          <cell r="F83">
            <v>51000</v>
          </cell>
          <cell r="G83">
            <v>450070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450070</v>
          </cell>
        </row>
        <row r="84">
          <cell r="B84" t="str">
            <v>LASSEN JT(18,25)</v>
          </cell>
          <cell r="C84" t="str">
            <v>COMM. COLLEGE</v>
          </cell>
          <cell r="D84">
            <v>5572739</v>
          </cell>
          <cell r="E84">
            <v>0</v>
          </cell>
          <cell r="F84">
            <v>14759</v>
          </cell>
          <cell r="G84">
            <v>5587498</v>
          </cell>
          <cell r="H84">
            <v>144179</v>
          </cell>
          <cell r="I84">
            <v>21</v>
          </cell>
          <cell r="J84">
            <v>0</v>
          </cell>
          <cell r="K84">
            <v>0</v>
          </cell>
          <cell r="L84">
            <v>5731677</v>
          </cell>
        </row>
        <row r="85">
          <cell r="B85" t="str">
            <v>LASSEN JT(18,25)</v>
          </cell>
          <cell r="C85" t="str">
            <v>COMM. COLLEGE</v>
          </cell>
          <cell r="D85">
            <v>40570035</v>
          </cell>
          <cell r="E85">
            <v>0</v>
          </cell>
          <cell r="F85">
            <v>142394</v>
          </cell>
          <cell r="G85">
            <v>40712429</v>
          </cell>
          <cell r="H85">
            <v>992600</v>
          </cell>
          <cell r="I85">
            <v>142</v>
          </cell>
          <cell r="J85">
            <v>0</v>
          </cell>
          <cell r="K85">
            <v>0</v>
          </cell>
          <cell r="L85">
            <v>41705029</v>
          </cell>
        </row>
        <row r="86">
          <cell r="B86" t="str">
            <v>LASSEN JT(18,25)</v>
          </cell>
          <cell r="C86" t="str">
            <v>COMM. COLLEGE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LASSEN JT(18,25)</v>
          </cell>
          <cell r="C87" t="str">
            <v>COMM. COLLEGE</v>
          </cell>
          <cell r="D87">
            <v>27200</v>
          </cell>
          <cell r="E87">
            <v>0</v>
          </cell>
          <cell r="F87">
            <v>0</v>
          </cell>
          <cell r="G87">
            <v>27200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27200</v>
          </cell>
        </row>
        <row r="88">
          <cell r="B88" t="str">
            <v>LASSEN JT(18,25)</v>
          </cell>
          <cell r="C88" t="str">
            <v>COMM. COLLEGE</v>
          </cell>
          <cell r="D88">
            <v>1600867</v>
          </cell>
          <cell r="E88">
            <v>0</v>
          </cell>
          <cell r="F88">
            <v>0</v>
          </cell>
          <cell r="G88">
            <v>1600867</v>
          </cell>
          <cell r="H88">
            <v>28000</v>
          </cell>
          <cell r="I88">
            <v>4</v>
          </cell>
          <cell r="J88">
            <v>0</v>
          </cell>
          <cell r="K88">
            <v>0</v>
          </cell>
          <cell r="L88">
            <v>1628867</v>
          </cell>
        </row>
        <row r="89">
          <cell r="B89" t="str">
            <v>LASSEN JT(18,25)</v>
          </cell>
          <cell r="C89" t="str">
            <v>COMM. COLLEGE</v>
          </cell>
          <cell r="D89">
            <v>3565212</v>
          </cell>
          <cell r="E89">
            <v>0</v>
          </cell>
          <cell r="F89">
            <v>0</v>
          </cell>
          <cell r="G89">
            <v>3565212</v>
          </cell>
          <cell r="H89">
            <v>91000</v>
          </cell>
          <cell r="I89">
            <v>13</v>
          </cell>
          <cell r="J89">
            <v>0</v>
          </cell>
          <cell r="K89">
            <v>0</v>
          </cell>
          <cell r="L89">
            <v>3656212</v>
          </cell>
        </row>
        <row r="90">
          <cell r="B90" t="str">
            <v>LASSEN JT(18,25)</v>
          </cell>
          <cell r="C90" t="str">
            <v>COMM. COLLEGE</v>
          </cell>
          <cell r="D90">
            <v>185431930</v>
          </cell>
          <cell r="E90">
            <v>0</v>
          </cell>
          <cell r="F90">
            <v>1482422</v>
          </cell>
          <cell r="G90">
            <v>186914352</v>
          </cell>
          <cell r="H90">
            <v>4605765</v>
          </cell>
          <cell r="I90">
            <v>658</v>
          </cell>
          <cell r="J90">
            <v>7000</v>
          </cell>
          <cell r="K90">
            <v>1</v>
          </cell>
          <cell r="L90">
            <v>191527117</v>
          </cell>
        </row>
        <row r="91">
          <cell r="B91" t="str">
            <v>LASSEN JT(18,25)</v>
          </cell>
          <cell r="C91" t="str">
            <v>COMM. COLLEGE</v>
          </cell>
          <cell r="D91">
            <v>2077339</v>
          </cell>
          <cell r="E91">
            <v>0</v>
          </cell>
          <cell r="F91">
            <v>4991</v>
          </cell>
          <cell r="G91">
            <v>2082330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2082330</v>
          </cell>
        </row>
        <row r="92">
          <cell r="B92" t="str">
            <v>LASSEN JT(18,25)</v>
          </cell>
          <cell r="C92" t="str">
            <v>COMM. COLLEGE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LASSEN JT(18,25)</v>
          </cell>
          <cell r="C93" t="str">
            <v>COMM. COLLEGE</v>
          </cell>
          <cell r="D93">
            <v>3363</v>
          </cell>
          <cell r="E93">
            <v>0</v>
          </cell>
          <cell r="F93">
            <v>0</v>
          </cell>
          <cell r="G93">
            <v>3363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3363</v>
          </cell>
        </row>
        <row r="94">
          <cell r="B94" t="str">
            <v>LASSEN JT(18,25)</v>
          </cell>
          <cell r="C94" t="str">
            <v>COMM. COLLEGE</v>
          </cell>
          <cell r="D94">
            <v>550852</v>
          </cell>
          <cell r="E94">
            <v>0</v>
          </cell>
          <cell r="F94">
            <v>0</v>
          </cell>
          <cell r="G94">
            <v>550852</v>
          </cell>
          <cell r="H94">
            <v>7000</v>
          </cell>
          <cell r="I94">
            <v>1</v>
          </cell>
          <cell r="J94">
            <v>0</v>
          </cell>
          <cell r="K94">
            <v>0</v>
          </cell>
          <cell r="L94">
            <v>557852</v>
          </cell>
        </row>
        <row r="95">
          <cell r="B95" t="str">
            <v>LASSEN JT(18,25)</v>
          </cell>
          <cell r="C95" t="str">
            <v>COMM. COLLEGE</v>
          </cell>
          <cell r="D95">
            <v>30105358</v>
          </cell>
          <cell r="E95">
            <v>0</v>
          </cell>
          <cell r="F95">
            <v>213402</v>
          </cell>
          <cell r="G95">
            <v>30318760</v>
          </cell>
          <cell r="H95">
            <v>644000</v>
          </cell>
          <cell r="I95">
            <v>92</v>
          </cell>
          <cell r="J95">
            <v>0</v>
          </cell>
          <cell r="K95">
            <v>0</v>
          </cell>
          <cell r="L95">
            <v>30962760</v>
          </cell>
        </row>
        <row r="96">
          <cell r="B96" t="str">
            <v>LASSEN JT(18,25)</v>
          </cell>
          <cell r="C96" t="str">
            <v>COMM. COLLEGE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LASSEN JT(18,25)</v>
          </cell>
          <cell r="C97" t="str">
            <v>COMM. COLLEGE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LASSEN JT(18,25)</v>
          </cell>
          <cell r="C98" t="str">
            <v>COMM. COLLEGE</v>
          </cell>
          <cell r="D98">
            <v>101818823</v>
          </cell>
          <cell r="E98">
            <v>74530</v>
          </cell>
          <cell r="F98">
            <v>14482979</v>
          </cell>
          <cell r="G98">
            <v>116376332</v>
          </cell>
          <cell r="H98">
            <v>1985850</v>
          </cell>
          <cell r="I98">
            <v>285</v>
          </cell>
          <cell r="J98">
            <v>7000</v>
          </cell>
          <cell r="K98">
            <v>1</v>
          </cell>
          <cell r="L98">
            <v>118369182</v>
          </cell>
        </row>
        <row r="99">
          <cell r="B99" t="str">
            <v>LASSEN JT(18,25)</v>
          </cell>
          <cell r="C99" t="str">
            <v>COMM. COLLEGE</v>
          </cell>
          <cell r="D99">
            <v>1524694</v>
          </cell>
          <cell r="E99">
            <v>0</v>
          </cell>
          <cell r="F99">
            <v>0</v>
          </cell>
          <cell r="G99">
            <v>1524694</v>
          </cell>
          <cell r="H99">
            <v>21000</v>
          </cell>
          <cell r="I99">
            <v>3</v>
          </cell>
          <cell r="J99">
            <v>0</v>
          </cell>
          <cell r="K99">
            <v>0</v>
          </cell>
          <cell r="L99">
            <v>1545694</v>
          </cell>
        </row>
        <row r="100">
          <cell r="B100" t="str">
            <v>LASSEN JT(18,25)</v>
          </cell>
          <cell r="C100" t="str">
            <v>COMM. COLLEGE</v>
          </cell>
          <cell r="D100">
            <v>3351877</v>
          </cell>
          <cell r="E100">
            <v>0</v>
          </cell>
          <cell r="F100">
            <v>184860</v>
          </cell>
          <cell r="G100">
            <v>3536737</v>
          </cell>
          <cell r="H100">
            <v>42000</v>
          </cell>
          <cell r="I100">
            <v>6</v>
          </cell>
          <cell r="J100">
            <v>0</v>
          </cell>
          <cell r="K100">
            <v>0</v>
          </cell>
          <cell r="L100">
            <v>3578737</v>
          </cell>
        </row>
        <row r="101">
          <cell r="B101" t="str">
            <v>LASSEN JT(18,25)</v>
          </cell>
          <cell r="C101" t="str">
            <v>COMM. COLLEGE</v>
          </cell>
          <cell r="D101">
            <v>936324</v>
          </cell>
          <cell r="E101">
            <v>0</v>
          </cell>
          <cell r="F101">
            <v>5278</v>
          </cell>
          <cell r="G101">
            <v>941602</v>
          </cell>
          <cell r="H101">
            <v>7000</v>
          </cell>
          <cell r="I101">
            <v>1</v>
          </cell>
          <cell r="J101">
            <v>0</v>
          </cell>
          <cell r="K101">
            <v>0</v>
          </cell>
          <cell r="L101">
            <v>948602</v>
          </cell>
        </row>
        <row r="102">
          <cell r="B102" t="str">
            <v>LASSEN JT(18,25)</v>
          </cell>
          <cell r="C102" t="str">
            <v>COMM. COLLEGE</v>
          </cell>
          <cell r="D102">
            <v>1264606</v>
          </cell>
          <cell r="E102">
            <v>0</v>
          </cell>
          <cell r="F102">
            <v>732465</v>
          </cell>
          <cell r="G102">
            <v>1997071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1997071</v>
          </cell>
        </row>
        <row r="103">
          <cell r="B103" t="str">
            <v>LASSEN JT(18,25)</v>
          </cell>
          <cell r="C103" t="str">
            <v>COMM. COLLEGE</v>
          </cell>
          <cell r="D103">
            <v>16367585</v>
          </cell>
          <cell r="E103">
            <v>0</v>
          </cell>
          <cell r="F103">
            <v>0</v>
          </cell>
          <cell r="G103">
            <v>16367585</v>
          </cell>
          <cell r="H103">
            <v>91000</v>
          </cell>
          <cell r="I103">
            <v>13</v>
          </cell>
          <cell r="J103">
            <v>0</v>
          </cell>
          <cell r="K103">
            <v>0</v>
          </cell>
          <cell r="L103">
            <v>16458585</v>
          </cell>
        </row>
        <row r="104">
          <cell r="B104" t="str">
            <v>LASSEN JT(18,25)</v>
          </cell>
          <cell r="C104" t="str">
            <v>COMM. COLLEGE</v>
          </cell>
          <cell r="D104">
            <v>46297724</v>
          </cell>
          <cell r="E104">
            <v>30120</v>
          </cell>
          <cell r="F104">
            <v>1553152</v>
          </cell>
          <cell r="G104">
            <v>47880996</v>
          </cell>
          <cell r="H104">
            <v>133000</v>
          </cell>
          <cell r="I104">
            <v>19</v>
          </cell>
          <cell r="J104">
            <v>0</v>
          </cell>
          <cell r="K104">
            <v>0</v>
          </cell>
          <cell r="L104">
            <v>48013996</v>
          </cell>
        </row>
        <row r="105">
          <cell r="B105" t="str">
            <v>LASSEN JT(18,25)</v>
          </cell>
          <cell r="C105" t="str">
            <v>COMM. COLLEGE</v>
          </cell>
          <cell r="D105">
            <v>10873463</v>
          </cell>
          <cell r="E105">
            <v>0</v>
          </cell>
          <cell r="F105">
            <v>0</v>
          </cell>
          <cell r="G105">
            <v>10873463</v>
          </cell>
          <cell r="H105">
            <v>21000</v>
          </cell>
          <cell r="I105">
            <v>3</v>
          </cell>
          <cell r="J105">
            <v>0</v>
          </cell>
          <cell r="K105">
            <v>0</v>
          </cell>
          <cell r="L105">
            <v>10894463</v>
          </cell>
        </row>
        <row r="106">
          <cell r="B106" t="str">
            <v>LASSEN JT(18,25)</v>
          </cell>
          <cell r="C106" t="str">
            <v>COMM. COLLEGE</v>
          </cell>
          <cell r="D106">
            <v>86889</v>
          </cell>
          <cell r="E106">
            <v>0</v>
          </cell>
          <cell r="F106">
            <v>0</v>
          </cell>
          <cell r="G106">
            <v>86889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86889</v>
          </cell>
        </row>
        <row r="107">
          <cell r="B107" t="str">
            <v>LASSEN JT(18,25)</v>
          </cell>
          <cell r="C107" t="str">
            <v>COMM. COLLEGE</v>
          </cell>
          <cell r="D107">
            <v>5428105</v>
          </cell>
          <cell r="E107">
            <v>0</v>
          </cell>
          <cell r="F107">
            <v>0</v>
          </cell>
          <cell r="G107">
            <v>5428105</v>
          </cell>
          <cell r="H107">
            <v>35000</v>
          </cell>
          <cell r="I107">
            <v>5</v>
          </cell>
          <cell r="J107">
            <v>0</v>
          </cell>
          <cell r="K107">
            <v>0</v>
          </cell>
          <cell r="L107">
            <v>5463105</v>
          </cell>
        </row>
        <row r="108">
          <cell r="B108" t="str">
            <v>LASSEN JT(18,25)</v>
          </cell>
          <cell r="C108" t="str">
            <v>COMM. COLLEGE</v>
          </cell>
          <cell r="D108">
            <v>108869420</v>
          </cell>
          <cell r="E108">
            <v>0</v>
          </cell>
          <cell r="F108">
            <v>559546</v>
          </cell>
          <cell r="G108">
            <v>109428966</v>
          </cell>
          <cell r="H108">
            <v>2392600</v>
          </cell>
          <cell r="I108">
            <v>342</v>
          </cell>
          <cell r="J108">
            <v>0</v>
          </cell>
          <cell r="K108">
            <v>0</v>
          </cell>
          <cell r="L108">
            <v>111821566</v>
          </cell>
        </row>
        <row r="109">
          <cell r="B109" t="str">
            <v>LASSEN JT(18,25)</v>
          </cell>
          <cell r="C109" t="str">
            <v>COMM. COLLEGE</v>
          </cell>
          <cell r="D109">
            <v>1651373</v>
          </cell>
          <cell r="E109">
            <v>0</v>
          </cell>
          <cell r="F109">
            <v>7722</v>
          </cell>
          <cell r="G109">
            <v>1659095</v>
          </cell>
          <cell r="H109">
            <v>28000</v>
          </cell>
          <cell r="I109">
            <v>4</v>
          </cell>
          <cell r="J109">
            <v>0</v>
          </cell>
          <cell r="K109">
            <v>0</v>
          </cell>
          <cell r="L109">
            <v>1687095</v>
          </cell>
        </row>
        <row r="110">
          <cell r="B110" t="str">
            <v>LASSEN JT(18,25)</v>
          </cell>
          <cell r="C110" t="str">
            <v>COMM. COLLEGE</v>
          </cell>
          <cell r="D110">
            <v>1367129</v>
          </cell>
          <cell r="E110">
            <v>0</v>
          </cell>
          <cell r="F110">
            <v>0</v>
          </cell>
          <cell r="G110">
            <v>1367129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1367129</v>
          </cell>
        </row>
        <row r="111">
          <cell r="B111" t="str">
            <v>LASSEN JT(18,25)</v>
          </cell>
          <cell r="C111" t="str">
            <v>COMM. COLLEGE</v>
          </cell>
          <cell r="D111">
            <v>117612</v>
          </cell>
          <cell r="E111">
            <v>0</v>
          </cell>
          <cell r="F111">
            <v>1989617</v>
          </cell>
          <cell r="G111">
            <v>2107229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2107229</v>
          </cell>
        </row>
        <row r="112">
          <cell r="B112" t="str">
            <v>LASSEN JT(18,25)</v>
          </cell>
          <cell r="C112" t="str">
            <v>COMM. COLLEGE</v>
          </cell>
          <cell r="D112">
            <v>22274153</v>
          </cell>
          <cell r="E112">
            <v>0</v>
          </cell>
          <cell r="F112">
            <v>81020</v>
          </cell>
          <cell r="G112">
            <v>22355173</v>
          </cell>
          <cell r="H112">
            <v>763000</v>
          </cell>
          <cell r="I112">
            <v>109</v>
          </cell>
          <cell r="J112">
            <v>0</v>
          </cell>
          <cell r="K112">
            <v>0</v>
          </cell>
          <cell r="L112">
            <v>23118173</v>
          </cell>
        </row>
        <row r="113">
          <cell r="B113" t="str">
            <v>LASSEN JT(18,25)</v>
          </cell>
          <cell r="C113" t="str">
            <v>COMM. COLLEGE</v>
          </cell>
          <cell r="D113">
            <v>89854655</v>
          </cell>
          <cell r="E113">
            <v>156143</v>
          </cell>
          <cell r="F113">
            <v>1040620</v>
          </cell>
          <cell r="G113">
            <v>91051418</v>
          </cell>
          <cell r="H113">
            <v>1713600</v>
          </cell>
          <cell r="I113">
            <v>245</v>
          </cell>
          <cell r="J113">
            <v>0</v>
          </cell>
          <cell r="K113">
            <v>0</v>
          </cell>
          <cell r="L113">
            <v>92765018</v>
          </cell>
        </row>
        <row r="114">
          <cell r="B114" t="str">
            <v>LASSEN JT(18,25)</v>
          </cell>
          <cell r="C114" t="str">
            <v>COMM. COLLEGE</v>
          </cell>
          <cell r="D114">
            <v>4070464</v>
          </cell>
          <cell r="E114">
            <v>54944</v>
          </cell>
          <cell r="F114">
            <v>0</v>
          </cell>
          <cell r="G114">
            <v>4125408</v>
          </cell>
          <cell r="H114">
            <v>126000</v>
          </cell>
          <cell r="I114">
            <v>18</v>
          </cell>
          <cell r="J114">
            <v>0</v>
          </cell>
          <cell r="K114">
            <v>0</v>
          </cell>
          <cell r="L114">
            <v>4251408</v>
          </cell>
        </row>
        <row r="115">
          <cell r="B115" t="str">
            <v>LASSEN JT(18,25)</v>
          </cell>
          <cell r="C115" t="str">
            <v>COMM. COLLEGE</v>
          </cell>
          <cell r="D115">
            <v>199600</v>
          </cell>
          <cell r="E115">
            <v>0</v>
          </cell>
          <cell r="F115">
            <v>0</v>
          </cell>
          <cell r="G115">
            <v>199600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199600</v>
          </cell>
        </row>
        <row r="116">
          <cell r="B116" t="str">
            <v>LASSEN JT(18,25)</v>
          </cell>
          <cell r="C116" t="str">
            <v>COMM. COLLEGE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 t="str">
            <v>LASSEN JT(18,25)</v>
          </cell>
          <cell r="C117" t="str">
            <v>COMM. COLLEGE</v>
          </cell>
          <cell r="D117">
            <v>10375608</v>
          </cell>
          <cell r="E117">
            <v>30615</v>
          </cell>
          <cell r="F117">
            <v>16945</v>
          </cell>
          <cell r="G117">
            <v>10423168</v>
          </cell>
          <cell r="H117">
            <v>189000</v>
          </cell>
          <cell r="I117">
            <v>27</v>
          </cell>
          <cell r="J117">
            <v>0</v>
          </cell>
          <cell r="K117">
            <v>0</v>
          </cell>
          <cell r="L117">
            <v>10612168</v>
          </cell>
        </row>
        <row r="118">
          <cell r="B118" t="str">
            <v>LASSEN JT(18,25)</v>
          </cell>
          <cell r="C118" t="str">
            <v>COMM. COLLEGE</v>
          </cell>
          <cell r="D118">
            <v>3072204</v>
          </cell>
          <cell r="E118">
            <v>0</v>
          </cell>
          <cell r="F118">
            <v>425784</v>
          </cell>
          <cell r="G118">
            <v>3497988</v>
          </cell>
          <cell r="H118">
            <v>56000</v>
          </cell>
          <cell r="I118">
            <v>8</v>
          </cell>
          <cell r="J118">
            <v>0</v>
          </cell>
          <cell r="K118">
            <v>0</v>
          </cell>
          <cell r="L118">
            <v>3553988</v>
          </cell>
        </row>
        <row r="119">
          <cell r="B119" t="str">
            <v>LASSEN JT(18,25)</v>
          </cell>
          <cell r="C119" t="str">
            <v>COMM. COLLEGE</v>
          </cell>
          <cell r="D119">
            <v>28324952</v>
          </cell>
          <cell r="E119">
            <v>50317</v>
          </cell>
          <cell r="F119">
            <v>2403137</v>
          </cell>
          <cell r="G119">
            <v>30778406</v>
          </cell>
          <cell r="H119">
            <v>154000</v>
          </cell>
          <cell r="I119">
            <v>22</v>
          </cell>
          <cell r="J119">
            <v>0</v>
          </cell>
          <cell r="K119">
            <v>0</v>
          </cell>
          <cell r="L119">
            <v>30932406</v>
          </cell>
        </row>
        <row r="120">
          <cell r="B120" t="str">
            <v>LASSEN JT(18,25)</v>
          </cell>
          <cell r="C120" t="str">
            <v>COMM. COLLEGE</v>
          </cell>
          <cell r="D120">
            <v>1797427</v>
          </cell>
          <cell r="E120">
            <v>0</v>
          </cell>
          <cell r="F120">
            <v>0</v>
          </cell>
          <cell r="G120">
            <v>1797427</v>
          </cell>
          <cell r="H120">
            <v>7000</v>
          </cell>
          <cell r="I120">
            <v>1</v>
          </cell>
          <cell r="J120">
            <v>0</v>
          </cell>
          <cell r="K120">
            <v>0</v>
          </cell>
          <cell r="L120">
            <v>1804427</v>
          </cell>
        </row>
        <row r="121">
          <cell r="B121" t="str">
            <v>LASSEN JT(18,25)</v>
          </cell>
          <cell r="C121" t="str">
            <v>COMM. COLLEGE</v>
          </cell>
          <cell r="D121">
            <v>1010</v>
          </cell>
          <cell r="E121">
            <v>0</v>
          </cell>
          <cell r="F121">
            <v>0</v>
          </cell>
          <cell r="G121">
            <v>1010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1010</v>
          </cell>
        </row>
        <row r="122">
          <cell r="B122" t="str">
            <v>LASSEN JT(18,25)</v>
          </cell>
          <cell r="C122" t="str">
            <v>COMM. COLLEGE</v>
          </cell>
          <cell r="D122">
            <v>494055</v>
          </cell>
          <cell r="E122">
            <v>0</v>
          </cell>
          <cell r="F122">
            <v>0</v>
          </cell>
          <cell r="G122">
            <v>494055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494055</v>
          </cell>
        </row>
        <row r="123">
          <cell r="B123" t="str">
            <v>LASSEN JT(18,25)</v>
          </cell>
          <cell r="C123" t="str">
            <v>COMM. COLLEGE</v>
          </cell>
          <cell r="D123">
            <v>28246</v>
          </cell>
          <cell r="E123">
            <v>0</v>
          </cell>
          <cell r="F123">
            <v>0</v>
          </cell>
          <cell r="G123">
            <v>28246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28246</v>
          </cell>
        </row>
        <row r="124">
          <cell r="B124" t="str">
            <v>LASSEN JT(18,25)</v>
          </cell>
          <cell r="C124" t="str">
            <v>COMM. COLLEGE</v>
          </cell>
          <cell r="D124">
            <v>28789</v>
          </cell>
          <cell r="E124">
            <v>0</v>
          </cell>
          <cell r="F124">
            <v>0</v>
          </cell>
          <cell r="G124">
            <v>28789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28789</v>
          </cell>
        </row>
        <row r="125">
          <cell r="B125" t="str">
            <v>LASSEN JT(18,25)</v>
          </cell>
          <cell r="C125" t="str">
            <v>COMM. COLLEGE</v>
          </cell>
          <cell r="D125">
            <v>9405719</v>
          </cell>
          <cell r="E125">
            <v>0</v>
          </cell>
          <cell r="F125">
            <v>5898302</v>
          </cell>
          <cell r="G125">
            <v>15304021</v>
          </cell>
          <cell r="H125">
            <v>140000</v>
          </cell>
          <cell r="I125">
            <v>20</v>
          </cell>
          <cell r="J125">
            <v>0</v>
          </cell>
          <cell r="K125">
            <v>0</v>
          </cell>
          <cell r="L125">
            <v>15444021</v>
          </cell>
        </row>
        <row r="126">
          <cell r="B126" t="str">
            <v>LASSEN JT(18,25)</v>
          </cell>
          <cell r="C126" t="str">
            <v>COMM. COLLEGE</v>
          </cell>
          <cell r="D126">
            <v>7417</v>
          </cell>
          <cell r="E126">
            <v>0</v>
          </cell>
          <cell r="F126">
            <v>0</v>
          </cell>
          <cell r="G126">
            <v>7417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7417</v>
          </cell>
        </row>
        <row r="127">
          <cell r="B127" t="str">
            <v>LASSEN JT(18,25)</v>
          </cell>
          <cell r="C127" t="str">
            <v>COMM. COLLEGE</v>
          </cell>
          <cell r="D127">
            <v>991222</v>
          </cell>
          <cell r="E127">
            <v>0</v>
          </cell>
          <cell r="F127">
            <v>542068</v>
          </cell>
          <cell r="G127">
            <v>1533290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1533290</v>
          </cell>
        </row>
        <row r="128">
          <cell r="B128" t="str">
            <v>LASSEN JT(18,25)</v>
          </cell>
          <cell r="C128" t="str">
            <v>COMM. COLLEGE</v>
          </cell>
          <cell r="D128">
            <v>764865</v>
          </cell>
          <cell r="E128">
            <v>0</v>
          </cell>
          <cell r="F128">
            <v>222134</v>
          </cell>
          <cell r="G128">
            <v>986999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986999</v>
          </cell>
        </row>
        <row r="129">
          <cell r="B129" t="str">
            <v>LASSEN JT(18,25)</v>
          </cell>
          <cell r="C129" t="str">
            <v>COMM. COLLEGE</v>
          </cell>
          <cell r="D129">
            <v>3687110</v>
          </cell>
          <cell r="E129">
            <v>0</v>
          </cell>
          <cell r="F129">
            <v>78978</v>
          </cell>
          <cell r="G129">
            <v>3766088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3766088</v>
          </cell>
        </row>
        <row r="130">
          <cell r="B130" t="str">
            <v>LASSEN JT(18,25)</v>
          </cell>
          <cell r="C130" t="str">
            <v>COMM. COLLEGE</v>
          </cell>
          <cell r="D130">
            <v>6768961</v>
          </cell>
          <cell r="E130">
            <v>0</v>
          </cell>
          <cell r="F130">
            <v>16281</v>
          </cell>
          <cell r="G130">
            <v>6785242</v>
          </cell>
          <cell r="H130">
            <v>161000</v>
          </cell>
          <cell r="I130">
            <v>23</v>
          </cell>
          <cell r="J130">
            <v>0</v>
          </cell>
          <cell r="K130">
            <v>0</v>
          </cell>
          <cell r="L130">
            <v>6946242</v>
          </cell>
        </row>
        <row r="131">
          <cell r="B131" t="str">
            <v>LASSEN JT(18,25)</v>
          </cell>
          <cell r="C131" t="str">
            <v>COMM. COLLEGE</v>
          </cell>
          <cell r="D131">
            <v>3307855</v>
          </cell>
          <cell r="E131">
            <v>8314</v>
          </cell>
          <cell r="F131">
            <v>17167</v>
          </cell>
          <cell r="G131">
            <v>3333336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3333336</v>
          </cell>
        </row>
        <row r="132">
          <cell r="B132" t="str">
            <v>LASSEN JT(18,25)</v>
          </cell>
          <cell r="C132" t="str">
            <v>COMM. COLLEGE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 t="str">
            <v>LASSEN JT(18,25)</v>
          </cell>
          <cell r="C133" t="str">
            <v>COMM. COLLEGE</v>
          </cell>
          <cell r="D133">
            <v>41163303</v>
          </cell>
          <cell r="E133">
            <v>504518</v>
          </cell>
          <cell r="F133">
            <v>3380497</v>
          </cell>
          <cell r="G133">
            <v>45048318</v>
          </cell>
          <cell r="H133">
            <v>715851</v>
          </cell>
          <cell r="I133">
            <v>104</v>
          </cell>
          <cell r="J133">
            <v>0</v>
          </cell>
          <cell r="K133">
            <v>0</v>
          </cell>
          <cell r="L133">
            <v>45764169</v>
          </cell>
        </row>
        <row r="134">
          <cell r="B134" t="str">
            <v>LASSEN JT(18,25)</v>
          </cell>
          <cell r="C134" t="str">
            <v>COMM. COLLEGE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 t="str">
            <v>LASSEN JT(18,25)</v>
          </cell>
          <cell r="C135" t="str">
            <v>COMM. COLLEGE</v>
          </cell>
          <cell r="D135">
            <v>6046800</v>
          </cell>
          <cell r="E135">
            <v>0</v>
          </cell>
          <cell r="F135">
            <v>63677</v>
          </cell>
          <cell r="G135">
            <v>6110477</v>
          </cell>
          <cell r="H135">
            <v>98000</v>
          </cell>
          <cell r="I135">
            <v>14</v>
          </cell>
          <cell r="J135">
            <v>0</v>
          </cell>
          <cell r="K135">
            <v>0</v>
          </cell>
          <cell r="L135">
            <v>6208477</v>
          </cell>
        </row>
        <row r="136">
          <cell r="B136" t="str">
            <v>LASSEN JT(18,25)</v>
          </cell>
          <cell r="C136" t="str">
            <v>COMM. COLLEGE</v>
          </cell>
          <cell r="D136">
            <v>309021</v>
          </cell>
          <cell r="E136">
            <v>0</v>
          </cell>
          <cell r="F136">
            <v>0</v>
          </cell>
          <cell r="G136">
            <v>309021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309021</v>
          </cell>
        </row>
        <row r="137">
          <cell r="B137" t="str">
            <v>LASSEN JT(18,25)</v>
          </cell>
          <cell r="C137" t="str">
            <v>COMM. COLLEGE</v>
          </cell>
          <cell r="D137">
            <v>22993090</v>
          </cell>
          <cell r="E137">
            <v>0</v>
          </cell>
          <cell r="F137">
            <v>108782</v>
          </cell>
          <cell r="G137">
            <v>23101872</v>
          </cell>
          <cell r="H137">
            <v>789600</v>
          </cell>
          <cell r="I137">
            <v>113</v>
          </cell>
          <cell r="J137">
            <v>0</v>
          </cell>
          <cell r="K137">
            <v>0</v>
          </cell>
          <cell r="L137">
            <v>23891472</v>
          </cell>
        </row>
        <row r="138">
          <cell r="B138" t="str">
            <v>LASSEN JT(18,25)</v>
          </cell>
          <cell r="C138" t="str">
            <v>COMM. COLLEGE</v>
          </cell>
          <cell r="D138">
            <v>63971584</v>
          </cell>
          <cell r="E138">
            <v>0</v>
          </cell>
          <cell r="F138">
            <v>437886</v>
          </cell>
          <cell r="G138">
            <v>64409470</v>
          </cell>
          <cell r="H138">
            <v>434000</v>
          </cell>
          <cell r="I138">
            <v>62</v>
          </cell>
          <cell r="J138">
            <v>0</v>
          </cell>
          <cell r="K138">
            <v>0</v>
          </cell>
          <cell r="L138">
            <v>64843470</v>
          </cell>
        </row>
        <row r="139">
          <cell r="B139" t="str">
            <v>LASSEN JT(18,25)</v>
          </cell>
          <cell r="C139" t="str">
            <v>COMM. COLLEGE</v>
          </cell>
          <cell r="D139">
            <v>35151711</v>
          </cell>
          <cell r="E139">
            <v>0</v>
          </cell>
          <cell r="F139">
            <v>3244873</v>
          </cell>
          <cell r="G139">
            <v>38396584</v>
          </cell>
          <cell r="H139">
            <v>336000</v>
          </cell>
          <cell r="I139">
            <v>48</v>
          </cell>
          <cell r="J139">
            <v>0</v>
          </cell>
          <cell r="K139">
            <v>0</v>
          </cell>
          <cell r="L139">
            <v>38732584</v>
          </cell>
        </row>
        <row r="140">
          <cell r="B140" t="str">
            <v>LASSEN JT(18,25)</v>
          </cell>
          <cell r="C140" t="str">
            <v>COMM. COLLEGE</v>
          </cell>
          <cell r="D140">
            <v>29017040</v>
          </cell>
          <cell r="E140">
            <v>0</v>
          </cell>
          <cell r="F140">
            <v>124640</v>
          </cell>
          <cell r="G140">
            <v>29141680</v>
          </cell>
          <cell r="H140">
            <v>231000</v>
          </cell>
          <cell r="I140">
            <v>33</v>
          </cell>
          <cell r="J140">
            <v>0</v>
          </cell>
          <cell r="K140">
            <v>0</v>
          </cell>
          <cell r="L140">
            <v>29372680</v>
          </cell>
        </row>
        <row r="141">
          <cell r="B141" t="str">
            <v>LASSEN JT(18,25)</v>
          </cell>
          <cell r="C141" t="str">
            <v>COMM. COLLEGE</v>
          </cell>
          <cell r="D141">
            <v>2834543</v>
          </cell>
          <cell r="E141">
            <v>0</v>
          </cell>
          <cell r="F141">
            <v>28944</v>
          </cell>
          <cell r="G141">
            <v>2863487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2863487</v>
          </cell>
        </row>
        <row r="142">
          <cell r="B142" t="str">
            <v>LASSEN JT(18,25)</v>
          </cell>
          <cell r="C142" t="str">
            <v>COMM. COLLEGE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 t="str">
            <v>LASSEN JT(18,25)</v>
          </cell>
          <cell r="C143" t="str">
            <v>COMM. COLLEGE</v>
          </cell>
          <cell r="D143">
            <v>3838990</v>
          </cell>
          <cell r="E143">
            <v>0</v>
          </cell>
          <cell r="F143">
            <v>27785</v>
          </cell>
          <cell r="G143">
            <v>3866775</v>
          </cell>
          <cell r="H143">
            <v>203000</v>
          </cell>
          <cell r="I143">
            <v>29</v>
          </cell>
          <cell r="J143">
            <v>0</v>
          </cell>
          <cell r="K143">
            <v>0</v>
          </cell>
          <cell r="L143">
            <v>4069775</v>
          </cell>
        </row>
        <row r="144">
          <cell r="B144" t="str">
            <v>LASSEN JT(18,25)</v>
          </cell>
          <cell r="C144" t="str">
            <v>COMM. COLLEGE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B145" t="str">
            <v>LASSEN JT(18,25)</v>
          </cell>
          <cell r="C145" t="str">
            <v>COMM. COLLEGE</v>
          </cell>
          <cell r="D145">
            <v>13898441</v>
          </cell>
          <cell r="E145">
            <v>7319</v>
          </cell>
          <cell r="F145">
            <v>3770623</v>
          </cell>
          <cell r="G145">
            <v>17676383</v>
          </cell>
          <cell r="H145">
            <v>7000</v>
          </cell>
          <cell r="I145">
            <v>1</v>
          </cell>
          <cell r="J145">
            <v>0</v>
          </cell>
          <cell r="K145">
            <v>0</v>
          </cell>
          <cell r="L145">
            <v>17683383</v>
          </cell>
        </row>
        <row r="146">
          <cell r="B146" t="str">
            <v>LASSEN JT(18,25)</v>
          </cell>
          <cell r="C146" t="str">
            <v>COMM. COLLEGE</v>
          </cell>
          <cell r="D146">
            <v>18551432</v>
          </cell>
          <cell r="E146">
            <v>0</v>
          </cell>
          <cell r="F146">
            <v>52259</v>
          </cell>
          <cell r="G146">
            <v>18603691</v>
          </cell>
          <cell r="H146">
            <v>322000</v>
          </cell>
          <cell r="I146">
            <v>46</v>
          </cell>
          <cell r="J146">
            <v>0</v>
          </cell>
          <cell r="K146">
            <v>0</v>
          </cell>
          <cell r="L146">
            <v>18925691</v>
          </cell>
        </row>
        <row r="147">
          <cell r="B147" t="str">
            <v>LASSEN JT(18,25)</v>
          </cell>
          <cell r="C147" t="str">
            <v>COMM. COLLEGE</v>
          </cell>
          <cell r="D147">
            <v>264200</v>
          </cell>
          <cell r="E147">
            <v>278</v>
          </cell>
          <cell r="F147">
            <v>0</v>
          </cell>
          <cell r="G147">
            <v>264478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264478</v>
          </cell>
        </row>
        <row r="148">
          <cell r="B148" t="str">
            <v>LASSEN JT(18,25)</v>
          </cell>
          <cell r="C148" t="str">
            <v>COMM. COLLEGE</v>
          </cell>
          <cell r="D148">
            <v>12411057</v>
          </cell>
          <cell r="E148">
            <v>0</v>
          </cell>
          <cell r="F148">
            <v>403416</v>
          </cell>
          <cell r="G148">
            <v>12814473</v>
          </cell>
          <cell r="H148">
            <v>7000</v>
          </cell>
          <cell r="I148">
            <v>1</v>
          </cell>
          <cell r="J148">
            <v>0</v>
          </cell>
          <cell r="K148">
            <v>0</v>
          </cell>
          <cell r="L148">
            <v>12821473</v>
          </cell>
        </row>
        <row r="149">
          <cell r="B149" t="str">
            <v>LASSEN JT(18,25)</v>
          </cell>
          <cell r="C149" t="str">
            <v>COMM. COLLEGE</v>
          </cell>
          <cell r="D149">
            <v>521367</v>
          </cell>
          <cell r="E149">
            <v>9997</v>
          </cell>
          <cell r="F149">
            <v>0</v>
          </cell>
          <cell r="G149">
            <v>531364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531364</v>
          </cell>
        </row>
        <row r="150">
          <cell r="B150" t="str">
            <v>LASSEN JT(18,25)</v>
          </cell>
          <cell r="C150" t="str">
            <v>COMM. COLLEGE</v>
          </cell>
          <cell r="D150">
            <v>72605847</v>
          </cell>
          <cell r="E150">
            <v>180720</v>
          </cell>
          <cell r="F150">
            <v>1769860</v>
          </cell>
          <cell r="G150">
            <v>74556427</v>
          </cell>
          <cell r="H150">
            <v>2447200</v>
          </cell>
          <cell r="I150">
            <v>350</v>
          </cell>
          <cell r="J150">
            <v>0</v>
          </cell>
          <cell r="K150">
            <v>0</v>
          </cell>
          <cell r="L150">
            <v>77003627</v>
          </cell>
        </row>
        <row r="152">
          <cell r="B152" t="str">
            <v>Lassen College</v>
          </cell>
          <cell r="C152" t="str">
            <v xml:space="preserve"> </v>
          </cell>
          <cell r="D152">
            <v>1857909205</v>
          </cell>
          <cell r="E152">
            <v>1771571</v>
          </cell>
          <cell r="F152">
            <v>95239640</v>
          </cell>
          <cell r="G152">
            <v>1954920416</v>
          </cell>
          <cell r="H152">
            <v>34559059</v>
          </cell>
          <cell r="I152">
            <v>4947</v>
          </cell>
          <cell r="J152">
            <v>21000</v>
          </cell>
          <cell r="K152">
            <v>3</v>
          </cell>
          <cell r="L152">
            <v>1989500475</v>
          </cell>
        </row>
        <row r="157">
          <cell r="B157" t="str">
            <v>SHASTA-TEHAMA-TRIN JT(12,18,25,45,52,53)</v>
          </cell>
          <cell r="C157" t="str">
            <v>COMM. COLLEGE</v>
          </cell>
          <cell r="D157">
            <v>624942</v>
          </cell>
          <cell r="E157">
            <v>0</v>
          </cell>
          <cell r="F157">
            <v>524783</v>
          </cell>
          <cell r="G157">
            <v>1149725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1149725</v>
          </cell>
        </row>
        <row r="158">
          <cell r="B158" t="str">
            <v>SHASTA-TEHAMA-TRIN JT(12,18,25,45,52,53)</v>
          </cell>
          <cell r="C158" t="str">
            <v>COMM. COLLEGE</v>
          </cell>
          <cell r="D158">
            <v>1115031</v>
          </cell>
          <cell r="E158">
            <v>0</v>
          </cell>
          <cell r="F158">
            <v>0</v>
          </cell>
          <cell r="G158">
            <v>1115031</v>
          </cell>
          <cell r="H158">
            <v>107845</v>
          </cell>
          <cell r="I158">
            <v>16</v>
          </cell>
          <cell r="J158">
            <v>0</v>
          </cell>
          <cell r="K158">
            <v>0</v>
          </cell>
          <cell r="L158">
            <v>1222876</v>
          </cell>
        </row>
        <row r="159">
          <cell r="B159" t="str">
            <v>SHASTA-TEHAMA-TRIN JT(12,18,25,45,52,53)</v>
          </cell>
          <cell r="C159" t="str">
            <v>COMM. COLLEGE</v>
          </cell>
          <cell r="D159">
            <v>355390</v>
          </cell>
          <cell r="E159">
            <v>0</v>
          </cell>
          <cell r="F159">
            <v>0</v>
          </cell>
          <cell r="G159">
            <v>355390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355390</v>
          </cell>
        </row>
        <row r="160">
          <cell r="B160" t="str">
            <v>SHASTA-TEHAMA-TRIN JT(12,18,25,45,52,53)</v>
          </cell>
          <cell r="C160" t="str">
            <v>COMM. COLLEGE</v>
          </cell>
          <cell r="D160">
            <v>907910</v>
          </cell>
          <cell r="E160">
            <v>0</v>
          </cell>
          <cell r="F160">
            <v>0</v>
          </cell>
          <cell r="G160">
            <v>907910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907910</v>
          </cell>
        </row>
        <row r="161">
          <cell r="B161" t="str">
            <v>SHASTA-TEHAMA-TRIN JT(12,18,25,45,52,53)</v>
          </cell>
          <cell r="C161" t="str">
            <v>COMM. COLLEGE</v>
          </cell>
          <cell r="D161">
            <v>14230145</v>
          </cell>
          <cell r="E161">
            <v>0</v>
          </cell>
          <cell r="F161">
            <v>15396463</v>
          </cell>
          <cell r="G161">
            <v>29626608</v>
          </cell>
          <cell r="H161">
            <v>21000</v>
          </cell>
          <cell r="I161">
            <v>3</v>
          </cell>
          <cell r="J161">
            <v>0</v>
          </cell>
          <cell r="K161">
            <v>0</v>
          </cell>
          <cell r="L161">
            <v>29647608</v>
          </cell>
        </row>
        <row r="162">
          <cell r="B162" t="str">
            <v>SHASTA-TEHAMA-TRIN JT(12,18,25,45,52,53)</v>
          </cell>
          <cell r="C162" t="str">
            <v>COMM. COLLEGE</v>
          </cell>
          <cell r="D162">
            <v>1374584</v>
          </cell>
          <cell r="E162">
            <v>0</v>
          </cell>
          <cell r="F162">
            <v>0</v>
          </cell>
          <cell r="G162">
            <v>1374584</v>
          </cell>
          <cell r="H162">
            <v>14000</v>
          </cell>
          <cell r="I162">
            <v>2</v>
          </cell>
          <cell r="J162">
            <v>0</v>
          </cell>
          <cell r="K162">
            <v>0</v>
          </cell>
          <cell r="L162">
            <v>1388584</v>
          </cell>
        </row>
        <row r="163">
          <cell r="B163" t="str">
            <v>SHASTA-TEHAMA-TRIN JT(12,18,25,45,52,53)</v>
          </cell>
          <cell r="C163" t="str">
            <v>COMM. COLLEGE</v>
          </cell>
          <cell r="D163">
            <v>1034583</v>
          </cell>
          <cell r="E163">
            <v>0</v>
          </cell>
          <cell r="F163">
            <v>0</v>
          </cell>
          <cell r="G163">
            <v>1034583</v>
          </cell>
          <cell r="H163">
            <v>14000</v>
          </cell>
          <cell r="I163">
            <v>2</v>
          </cell>
          <cell r="J163">
            <v>0</v>
          </cell>
          <cell r="K163">
            <v>0</v>
          </cell>
          <cell r="L163">
            <v>1048583</v>
          </cell>
        </row>
        <row r="164">
          <cell r="B164" t="str">
            <v>SHASTA-TEHAMA-TRIN JT(12,18,25,45,52,53)</v>
          </cell>
          <cell r="C164" t="str">
            <v>COMM. COLLEGE</v>
          </cell>
          <cell r="D164">
            <v>63441</v>
          </cell>
          <cell r="E164">
            <v>0</v>
          </cell>
          <cell r="F164">
            <v>0</v>
          </cell>
          <cell r="G164">
            <v>63441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63441</v>
          </cell>
        </row>
        <row r="165">
          <cell r="B165" t="str">
            <v>SHASTA-TEHAMA-TRIN JT(12,18,25,45,52,53)</v>
          </cell>
          <cell r="C165" t="str">
            <v>COMM. COLLEGE</v>
          </cell>
          <cell r="D165">
            <v>50618470</v>
          </cell>
          <cell r="E165">
            <v>0</v>
          </cell>
          <cell r="F165">
            <v>1315324</v>
          </cell>
          <cell r="G165">
            <v>51933794</v>
          </cell>
          <cell r="H165">
            <v>558600</v>
          </cell>
          <cell r="I165">
            <v>80</v>
          </cell>
          <cell r="J165">
            <v>0</v>
          </cell>
          <cell r="K165">
            <v>0</v>
          </cell>
          <cell r="L165">
            <v>52492394</v>
          </cell>
        </row>
        <row r="166">
          <cell r="B166" t="str">
            <v>Shasta College</v>
          </cell>
          <cell r="D166">
            <v>70324496</v>
          </cell>
          <cell r="E166">
            <v>0</v>
          </cell>
          <cell r="F166">
            <v>17236570</v>
          </cell>
          <cell r="G166">
            <v>87561066</v>
          </cell>
          <cell r="H166">
            <v>715445</v>
          </cell>
          <cell r="I166">
            <v>103</v>
          </cell>
          <cell r="J166">
            <v>0</v>
          </cell>
          <cell r="K166">
            <v>0</v>
          </cell>
          <cell r="L166">
            <v>88276511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abSelected="1" zoomScale="75" workbookViewId="0">
      <selection activeCell="C20" sqref="C20"/>
    </sheetView>
  </sheetViews>
  <sheetFormatPr defaultRowHeight="12.75" x14ac:dyDescent="0.2"/>
  <cols>
    <col min="1" max="1" width="27.7109375" customWidth="1"/>
    <col min="2" max="2" width="17.85546875" bestFit="1" customWidth="1"/>
    <col min="3" max="3" width="15.85546875" customWidth="1"/>
    <col min="4" max="4" width="15.5703125" customWidth="1"/>
    <col min="5" max="5" width="17.42578125" bestFit="1" customWidth="1"/>
    <col min="6" max="6" width="14" customWidth="1"/>
    <col min="7" max="7" width="14.7109375" bestFit="1" customWidth="1"/>
    <col min="8" max="8" width="12.85546875" customWidth="1"/>
    <col min="9" max="9" width="7.5703125" bestFit="1" customWidth="1"/>
    <col min="10" max="10" width="17.140625" customWidth="1"/>
    <col min="11" max="11" width="14.5703125" style="1" customWidth="1"/>
    <col min="12" max="40" width="9.140625" style="1"/>
  </cols>
  <sheetData>
    <row r="1" spans="1:40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4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40" ht="15.75" x14ac:dyDescent="0.25">
      <c r="A3" s="60" t="s">
        <v>2</v>
      </c>
      <c r="B3" s="59"/>
      <c r="C3" s="59"/>
      <c r="D3" s="59"/>
      <c r="E3" s="59"/>
      <c r="F3" s="59"/>
      <c r="G3" s="59"/>
      <c r="H3" s="59"/>
      <c r="I3" s="59"/>
      <c r="J3" s="59"/>
    </row>
    <row r="4" spans="1:40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40" s="3" customFormat="1" ht="13.5" thickBot="1" x14ac:dyDescent="0.25">
      <c r="B5" s="4" t="s">
        <v>3</v>
      </c>
      <c r="C5" s="5" t="s">
        <v>4</v>
      </c>
      <c r="D5" s="6" t="s">
        <v>5</v>
      </c>
      <c r="E5" s="5" t="s">
        <v>6</v>
      </c>
      <c r="F5" s="61" t="s">
        <v>7</v>
      </c>
      <c r="G5" s="62"/>
      <c r="H5" s="62"/>
      <c r="I5" s="62"/>
      <c r="J5" s="7" t="s">
        <v>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11" customFormat="1" x14ac:dyDescent="0.2">
      <c r="A6" s="9"/>
      <c r="B6" s="10"/>
      <c r="F6" s="12" t="s">
        <v>9</v>
      </c>
      <c r="G6" s="13" t="s">
        <v>10</v>
      </c>
      <c r="H6" s="13" t="s">
        <v>11</v>
      </c>
      <c r="I6" s="14" t="s">
        <v>10</v>
      </c>
      <c r="J6" s="15" t="s">
        <v>12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21" customFormat="1" x14ac:dyDescent="0.2">
      <c r="A7" s="17" t="s">
        <v>13</v>
      </c>
      <c r="B7" s="18">
        <f>VLOOKUP(A7,'[1]Sch Dist'!$B$8:$L$190,3,0)</f>
        <v>768489532</v>
      </c>
      <c r="C7" s="18">
        <f>VLOOKUP(A7,'[1]Sch Dist'!$B$8:$L$190,4,0)</f>
        <v>554688</v>
      </c>
      <c r="D7" s="18">
        <f>VLOOKUP(A7,'[1]Sch Dist'!$B$8:$L$190,5,0)</f>
        <v>29292688</v>
      </c>
      <c r="E7" s="18">
        <f>SUM(B7:D7)</f>
        <v>798336908</v>
      </c>
      <c r="F7" s="19">
        <f>VLOOKUP(A7,'[1]Sch Dist'!$B$8:$L$190,7,0)</f>
        <v>13481520</v>
      </c>
      <c r="G7" s="18">
        <f>VLOOKUP(A7,'[1]Sch Dist'!$B$8:$L$190,8,0)</f>
        <v>1931</v>
      </c>
      <c r="H7" s="18">
        <f>VLOOKUP(A7,'[1]Sch Dist'!$B$8:$L$190,9,0)</f>
        <v>7000</v>
      </c>
      <c r="I7" s="18">
        <f>VLOOKUP(A7,'[1]Sch Dist'!$B$8:$L$190,10,0)</f>
        <v>1</v>
      </c>
      <c r="J7" s="20">
        <f>E7+F7+H7</f>
        <v>811825428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21" customFormat="1" x14ac:dyDescent="0.2">
      <c r="A8" s="17" t="s">
        <v>14</v>
      </c>
      <c r="B8" s="18">
        <f>VLOOKUP(A8,'[1]Sch Dist'!$B$8:$L$190,3,0)</f>
        <v>132370070</v>
      </c>
      <c r="C8" s="18">
        <f>VLOOKUP(A8,'[1]Sch Dist'!$B$8:$L$190,4,0)</f>
        <v>155751</v>
      </c>
      <c r="D8" s="18">
        <f>VLOOKUP(A8,'[1]Sch Dist'!$B$8:$L$190,5,0)</f>
        <v>26634038</v>
      </c>
      <c r="E8" s="18">
        <f t="shared" ref="E8:E18" si="0">SUM(B8:D8)</f>
        <v>159159859</v>
      </c>
      <c r="F8" s="19">
        <f>VLOOKUP(A8,'[1]Sch Dist'!$B$8:$L$190,7,0)</f>
        <v>1539770</v>
      </c>
      <c r="G8" s="18">
        <f>VLOOKUP(A8,'[1]Sch Dist'!$B$8:$L$190,8,0)</f>
        <v>221</v>
      </c>
      <c r="H8" s="18">
        <f>VLOOKUP(A8,'[1]Sch Dist'!$B$8:$L$190,9,0)</f>
        <v>0</v>
      </c>
      <c r="I8" s="18">
        <f>VLOOKUP(A8,'[1]Sch Dist'!$B$8:$L$190,10,0)</f>
        <v>0</v>
      </c>
      <c r="J8" s="22">
        <f t="shared" ref="J8:J18" si="1">E8+F8+H8</f>
        <v>160699629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s="21" customFormat="1" x14ac:dyDescent="0.2">
      <c r="A9" s="17" t="s">
        <v>15</v>
      </c>
      <c r="B9" s="18">
        <f>VLOOKUP(A9,'[1]Sch Dist'!$B$8:$L$190,3,0)</f>
        <v>70324496</v>
      </c>
      <c r="C9" s="18">
        <f>VLOOKUP(A9,'[1]Sch Dist'!$B$8:$L$190,4,0)</f>
        <v>0</v>
      </c>
      <c r="D9" s="18">
        <f>VLOOKUP(A9,'[1]Sch Dist'!$B$8:$L$190,5,0)</f>
        <v>17236570</v>
      </c>
      <c r="E9" s="18">
        <f t="shared" si="0"/>
        <v>87561066</v>
      </c>
      <c r="F9" s="19">
        <f>VLOOKUP(A9,'[1]Sch Dist'!$B$8:$L$190,7,0)</f>
        <v>715445</v>
      </c>
      <c r="G9" s="18">
        <f>VLOOKUP(A9,'[1]Sch Dist'!$B$8:$L$190,8,0)</f>
        <v>103</v>
      </c>
      <c r="H9" s="18">
        <f>VLOOKUP(A9,'[1]Sch Dist'!$B$8:$L$190,9,0)</f>
        <v>0</v>
      </c>
      <c r="I9" s="18">
        <f>VLOOKUP(A9,'[1]Sch Dist'!$B$8:$L$190,10,0)</f>
        <v>0</v>
      </c>
      <c r="J9" s="22">
        <f t="shared" si="1"/>
        <v>88276511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s="21" customFormat="1" x14ac:dyDescent="0.2">
      <c r="A10" s="17" t="s">
        <v>16</v>
      </c>
      <c r="B10" s="18">
        <f>VLOOKUP(A10,'[1]Sch Dist'!$B$8:$L$190,3,0)</f>
        <v>98236974</v>
      </c>
      <c r="C10" s="18">
        <f>VLOOKUP(A10,'[1]Sch Dist'!$B$8:$L$190,4,0)</f>
        <v>466149</v>
      </c>
      <c r="D10" s="18">
        <f>VLOOKUP(A10,'[1]Sch Dist'!$B$8:$L$190,5,0)</f>
        <v>1172006</v>
      </c>
      <c r="E10" s="18">
        <f t="shared" si="0"/>
        <v>99875129</v>
      </c>
      <c r="F10" s="19">
        <f>VLOOKUP(A10,'[1]Sch Dist'!$B$8:$L$190,7,0)</f>
        <v>2439154</v>
      </c>
      <c r="G10" s="18">
        <f>VLOOKUP(A10,'[1]Sch Dist'!$B$8:$L$190,8,0)</f>
        <v>350</v>
      </c>
      <c r="H10" s="18">
        <f>VLOOKUP(A10,'[1]Sch Dist'!$B$8:$L$190,9,0)</f>
        <v>0</v>
      </c>
      <c r="I10" s="18">
        <f>VLOOKUP(A10,'[1]Sch Dist'!$B$8:$L$190,10,0)</f>
        <v>0</v>
      </c>
      <c r="J10" s="22">
        <f t="shared" si="1"/>
        <v>102314283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s="21" customFormat="1" x14ac:dyDescent="0.2">
      <c r="A11" s="17" t="s">
        <v>17</v>
      </c>
      <c r="B11" s="18">
        <f>VLOOKUP(A11,'[1]Sch Dist'!$B$8:$L$190,3,0)</f>
        <v>265216532</v>
      </c>
      <c r="C11" s="18">
        <f>VLOOKUP(A11,'[1]Sch Dist'!$B$8:$L$190,4,0)</f>
        <v>0</v>
      </c>
      <c r="D11" s="18">
        <f>VLOOKUP(A11,'[1]Sch Dist'!$B$8:$L$190,5,0)</f>
        <v>1920143</v>
      </c>
      <c r="E11" s="18">
        <f t="shared" si="0"/>
        <v>267136675</v>
      </c>
      <c r="F11" s="19">
        <f>VLOOKUP(A11,'[1]Sch Dist'!$B$8:$L$190,7,0)</f>
        <v>6410365</v>
      </c>
      <c r="G11" s="18">
        <f>VLOOKUP(A11,'[1]Sch Dist'!$B$8:$L$190,8,0)</f>
        <v>916</v>
      </c>
      <c r="H11" s="18">
        <f>VLOOKUP(A11,'[1]Sch Dist'!$B$8:$L$190,9,0)</f>
        <v>7000</v>
      </c>
      <c r="I11" s="18">
        <f>VLOOKUP(A11,'[1]Sch Dist'!$B$8:$L$190,10,0)</f>
        <v>1</v>
      </c>
      <c r="J11" s="22">
        <f t="shared" si="1"/>
        <v>273554040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s="21" customFormat="1" x14ac:dyDescent="0.2">
      <c r="A12" s="17" t="s">
        <v>18</v>
      </c>
      <c r="B12" s="18">
        <f>VLOOKUP(A12,'[1]Sch Dist'!$B$8:$L$190,3,0)</f>
        <v>107631718</v>
      </c>
      <c r="C12" s="18">
        <f>VLOOKUP(A12,'[1]Sch Dist'!$B$8:$L$190,4,0)</f>
        <v>74530</v>
      </c>
      <c r="D12" s="18">
        <f>VLOOKUP(A12,'[1]Sch Dist'!$B$8:$L$190,5,0)</f>
        <v>14673117</v>
      </c>
      <c r="E12" s="18">
        <f t="shared" si="0"/>
        <v>122379365</v>
      </c>
      <c r="F12" s="19">
        <f>VLOOKUP(A12,'[1]Sch Dist'!$B$8:$L$190,7,0)</f>
        <v>2055850</v>
      </c>
      <c r="G12" s="18">
        <f>VLOOKUP(A12,'[1]Sch Dist'!$B$8:$L$190,8,0)</f>
        <v>295</v>
      </c>
      <c r="H12" s="18">
        <f>VLOOKUP(A12,'[1]Sch Dist'!$B$8:$L$190,9,0)</f>
        <v>7000</v>
      </c>
      <c r="I12" s="18">
        <f>VLOOKUP(A12,'[1]Sch Dist'!$B$8:$L$190,10,0)</f>
        <v>1</v>
      </c>
      <c r="J12" s="22">
        <f t="shared" si="1"/>
        <v>124442215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s="21" customFormat="1" x14ac:dyDescent="0.2">
      <c r="A13" s="17" t="s">
        <v>19</v>
      </c>
      <c r="B13" s="18">
        <f>VLOOKUP(A13,'[1]Sch Dist'!$B$8:$L$190,3,0)</f>
        <v>17632191</v>
      </c>
      <c r="C13" s="18">
        <f>VLOOKUP(A13,'[1]Sch Dist'!$B$8:$L$190,4,0)</f>
        <v>0</v>
      </c>
      <c r="D13" s="18">
        <f>VLOOKUP(A13,'[1]Sch Dist'!$B$8:$L$190,5,0)</f>
        <v>732465</v>
      </c>
      <c r="E13" s="18">
        <f t="shared" si="0"/>
        <v>18364656</v>
      </c>
      <c r="F13" s="19">
        <f>VLOOKUP(A13,'[1]Sch Dist'!$B$8:$L$190,7,0)</f>
        <v>91000</v>
      </c>
      <c r="G13" s="18">
        <f>VLOOKUP(A13,'[1]Sch Dist'!$B$8:$L$190,8,0)</f>
        <v>13</v>
      </c>
      <c r="H13" s="18">
        <f>VLOOKUP(A13,'[1]Sch Dist'!$B$8:$L$190,9,0)</f>
        <v>0</v>
      </c>
      <c r="I13" s="18">
        <f>VLOOKUP(A13,'[1]Sch Dist'!$B$8:$L$190,10,0)</f>
        <v>0</v>
      </c>
      <c r="J13" s="22">
        <f t="shared" si="1"/>
        <v>18455656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21" customFormat="1" x14ac:dyDescent="0.2">
      <c r="A14" s="17" t="s">
        <v>20</v>
      </c>
      <c r="B14" s="18">
        <f>VLOOKUP(A14,'[1]Sch Dist'!$B$8:$L$190,3,0)</f>
        <v>57258076</v>
      </c>
      <c r="C14" s="18">
        <f>VLOOKUP(A14,'[1]Sch Dist'!$B$8:$L$190,4,0)</f>
        <v>30120</v>
      </c>
      <c r="D14" s="18">
        <f>VLOOKUP(A14,'[1]Sch Dist'!$B$8:$L$190,5,0)</f>
        <v>1553152</v>
      </c>
      <c r="E14" s="18">
        <f t="shared" si="0"/>
        <v>58841348</v>
      </c>
      <c r="F14" s="19">
        <f>VLOOKUP(A14,'[1]Sch Dist'!$B$8:$L$190,7,0)</f>
        <v>154000</v>
      </c>
      <c r="G14" s="18">
        <f>VLOOKUP(A14,'[1]Sch Dist'!$B$8:$L$190,8,0)</f>
        <v>22</v>
      </c>
      <c r="H14" s="18">
        <f>VLOOKUP(A14,'[1]Sch Dist'!$B$8:$L$190,9,0)</f>
        <v>0</v>
      </c>
      <c r="I14" s="18">
        <f>VLOOKUP(A14,'[1]Sch Dist'!$B$8:$L$190,10,0)</f>
        <v>0</v>
      </c>
      <c r="J14" s="22">
        <f t="shared" si="1"/>
        <v>58995348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21" customFormat="1" x14ac:dyDescent="0.2">
      <c r="A15" s="17" t="s">
        <v>21</v>
      </c>
      <c r="B15" s="18">
        <f>VLOOKUP(A15,'[1]Sch Dist'!$B$8:$L$190,3,0)</f>
        <v>117326660</v>
      </c>
      <c r="C15" s="18">
        <f>VLOOKUP(A15,'[1]Sch Dist'!$B$8:$L$190,4,0)</f>
        <v>0</v>
      </c>
      <c r="D15" s="18">
        <f>VLOOKUP(A15,'[1]Sch Dist'!$B$8:$L$190,5,0)</f>
        <v>567268</v>
      </c>
      <c r="E15" s="18">
        <f t="shared" si="0"/>
        <v>117893928</v>
      </c>
      <c r="F15" s="19">
        <f>VLOOKUP(A15,'[1]Sch Dist'!$B$8:$L$190,7,0)</f>
        <v>2455600</v>
      </c>
      <c r="G15" s="18">
        <f>VLOOKUP(A15,'[1]Sch Dist'!$B$8:$L$190,8,0)</f>
        <v>351</v>
      </c>
      <c r="H15" s="18">
        <f>VLOOKUP(A15,'[1]Sch Dist'!$B$8:$L$190,9,0)</f>
        <v>0</v>
      </c>
      <c r="I15" s="18">
        <f>VLOOKUP(A15,'[1]Sch Dist'!$B$8:$L$190,10,0)</f>
        <v>0</v>
      </c>
      <c r="J15" s="22">
        <f t="shared" si="1"/>
        <v>120349528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s="21" customFormat="1" x14ac:dyDescent="0.2">
      <c r="A16" s="17" t="s">
        <v>22</v>
      </c>
      <c r="B16" s="18">
        <f>VLOOKUP(A16,'[1]Sch Dist'!$B$8:$L$190,3,0)</f>
        <v>170051911</v>
      </c>
      <c r="C16" s="18">
        <f>VLOOKUP(A16,'[1]Sch Dist'!$B$8:$L$190,4,0)</f>
        <v>292019</v>
      </c>
      <c r="D16" s="18">
        <f>VLOOKUP(A16,'[1]Sch Dist'!$B$8:$L$190,5,0)</f>
        <v>11855425</v>
      </c>
      <c r="E16" s="18">
        <f t="shared" si="0"/>
        <v>182199355</v>
      </c>
      <c r="F16" s="19">
        <f>VLOOKUP(A16,'[1]Sch Dist'!$B$8:$L$190,7,0)</f>
        <v>3148600</v>
      </c>
      <c r="G16" s="18">
        <f>VLOOKUP(A16,'[1]Sch Dist'!$B$8:$L$190,8,0)</f>
        <v>450</v>
      </c>
      <c r="H16" s="18">
        <f>VLOOKUP(A16,'[1]Sch Dist'!$B$8:$L$190,9,0)</f>
        <v>0</v>
      </c>
      <c r="I16" s="18">
        <f>VLOOKUP(A16,'[1]Sch Dist'!$B$8:$L$190,10,0)</f>
        <v>0</v>
      </c>
      <c r="J16" s="22">
        <f t="shared" si="1"/>
        <v>185347955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s="21" customFormat="1" x14ac:dyDescent="0.2">
      <c r="A17" s="17" t="s">
        <v>23</v>
      </c>
      <c r="B17" s="18">
        <f>VLOOKUP(A17,'[1]Sch Dist'!$B$8:$L$190,3,0)</f>
        <v>5443197</v>
      </c>
      <c r="C17" s="18">
        <f>VLOOKUP(A17,'[1]Sch Dist'!$B$8:$L$190,4,0)</f>
        <v>0</v>
      </c>
      <c r="D17" s="18">
        <f>VLOOKUP(A17,'[1]Sch Dist'!$B$8:$L$190,5,0)</f>
        <v>843180</v>
      </c>
      <c r="E17" s="18">
        <f t="shared" si="0"/>
        <v>6286377</v>
      </c>
      <c r="F17" s="19">
        <f>VLOOKUP(A17,'[1]Sch Dist'!$B$8:$L$190,7,0)</f>
        <v>0</v>
      </c>
      <c r="G17" s="18">
        <f>VLOOKUP(A17,'[1]Sch Dist'!$B$8:$L$190,8,0)</f>
        <v>0</v>
      </c>
      <c r="H17" s="18">
        <f>VLOOKUP(A17,'[1]Sch Dist'!$B$8:$L$190,9,0)</f>
        <v>0</v>
      </c>
      <c r="I17" s="18">
        <f>VLOOKUP(A17,'[1]Sch Dist'!$B$8:$L$190,10,0)</f>
        <v>0</v>
      </c>
      <c r="J17" s="22">
        <f t="shared" si="1"/>
        <v>6286377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1" customFormat="1" x14ac:dyDescent="0.2">
      <c r="A18" s="23" t="s">
        <v>24</v>
      </c>
      <c r="B18" s="24">
        <f>VLOOKUP(A18,'[1]Sch Dist'!$B$8:$L$190,3,0)</f>
        <v>118252344</v>
      </c>
      <c r="C18" s="24">
        <f>VLOOKUP(A18,'[1]Sch Dist'!$B$8:$L$190,4,0)</f>
        <v>198314</v>
      </c>
      <c r="D18" s="24">
        <f>VLOOKUP(A18,'[1]Sch Dist'!$B$8:$L$190,5,0)</f>
        <v>5996158</v>
      </c>
      <c r="E18" s="24">
        <f t="shared" si="0"/>
        <v>124446816</v>
      </c>
      <c r="F18" s="25">
        <f>VLOOKUP(A18,'[1]Sch Dist'!$B$8:$L$190,7,0)</f>
        <v>2783200</v>
      </c>
      <c r="G18" s="24">
        <f>VLOOKUP(A18,'[1]Sch Dist'!$B$8:$L$190,8,0)</f>
        <v>398</v>
      </c>
      <c r="H18" s="24">
        <f>VLOOKUP(A18,'[1]Sch Dist'!$B$8:$L$190,9,0)</f>
        <v>0</v>
      </c>
      <c r="I18" s="24">
        <f>VLOOKUP(A18,'[1]Sch Dist'!$B$8:$L$190,10,0)</f>
        <v>0</v>
      </c>
      <c r="J18" s="26">
        <f t="shared" si="1"/>
        <v>127230016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s="11" customFormat="1" x14ac:dyDescent="0.2">
      <c r="A19" s="27" t="s">
        <v>8</v>
      </c>
      <c r="B19" s="28">
        <f t="shared" ref="B19:J19" si="2">SUM(B7:B18)</f>
        <v>1928233701</v>
      </c>
      <c r="C19" s="28">
        <f t="shared" si="2"/>
        <v>1771571</v>
      </c>
      <c r="D19" s="28">
        <f t="shared" si="2"/>
        <v>112476210</v>
      </c>
      <c r="E19" s="29">
        <f t="shared" si="2"/>
        <v>2042481482</v>
      </c>
      <c r="F19" s="25">
        <f t="shared" si="2"/>
        <v>35274504</v>
      </c>
      <c r="G19" s="30">
        <f t="shared" si="2"/>
        <v>5050</v>
      </c>
      <c r="H19" s="30">
        <f t="shared" si="2"/>
        <v>21000</v>
      </c>
      <c r="I19" s="30">
        <f t="shared" si="2"/>
        <v>3</v>
      </c>
      <c r="J19" s="31">
        <f t="shared" si="2"/>
        <v>2077776986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1" customFormat="1" x14ac:dyDescent="0.2">
      <c r="A20" s="17" t="s">
        <v>25</v>
      </c>
      <c r="B20" s="32"/>
      <c r="C20" s="32">
        <f>[1]Lookup!D11</f>
        <v>30373248</v>
      </c>
      <c r="D20" s="32"/>
      <c r="E20" s="32"/>
      <c r="F20" s="18"/>
      <c r="G20" s="33"/>
      <c r="H20" s="33"/>
      <c r="I20" s="33"/>
      <c r="J20" s="34">
        <f>C20</f>
        <v>30373248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21" customFormat="1" x14ac:dyDescent="0.2">
      <c r="A21" s="35" t="s">
        <v>26</v>
      </c>
      <c r="B21" s="30"/>
      <c r="C21" s="24">
        <f>[1]Lookup!D10</f>
        <v>132428909</v>
      </c>
      <c r="D21" s="24"/>
      <c r="E21" s="24"/>
      <c r="F21" s="18"/>
      <c r="G21" s="33"/>
      <c r="H21" s="33"/>
      <c r="I21" s="33"/>
      <c r="J21" s="34">
        <f>C21</f>
        <v>132428909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">
      <c r="A22" s="36" t="s">
        <v>27</v>
      </c>
      <c r="B22" s="37">
        <f>SUM(B19:B21)</f>
        <v>1928233701</v>
      </c>
      <c r="C22" s="37">
        <f>SUM(C19:C21)</f>
        <v>164573728</v>
      </c>
      <c r="D22" s="37">
        <f>SUM(D19:D21)</f>
        <v>112476210</v>
      </c>
      <c r="E22" s="37">
        <f>SUM(B22:D22)</f>
        <v>2205283639</v>
      </c>
      <c r="F22" s="38">
        <f>SUM(F19:F21)</f>
        <v>35274504</v>
      </c>
      <c r="G22" s="37">
        <f>SUM(G19:G21)</f>
        <v>5050</v>
      </c>
      <c r="H22" s="37">
        <f>SUM(H19:H21)</f>
        <v>21000</v>
      </c>
      <c r="I22" s="37">
        <f>SUM(I19:I21)</f>
        <v>3</v>
      </c>
      <c r="J22" s="29">
        <f>SUM(J19:J21)</f>
        <v>2240579143</v>
      </c>
      <c r="K22" s="39">
        <f>J22-'[1]16-17 Step 1 '!K170</f>
        <v>0</v>
      </c>
    </row>
    <row r="23" spans="1:40" s="41" customFormat="1" x14ac:dyDescent="0.2">
      <c r="A23" s="40"/>
      <c r="B23" s="37"/>
      <c r="C23" s="37"/>
      <c r="D23" s="37"/>
      <c r="E23" s="28"/>
      <c r="F23" s="37"/>
      <c r="G23" s="37"/>
      <c r="H23" s="37"/>
      <c r="I23" s="37"/>
      <c r="J23" s="2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41" customFormat="1" x14ac:dyDescent="0.2">
      <c r="A24" s="17" t="s">
        <v>28</v>
      </c>
      <c r="B24" s="18">
        <f>VLOOKUP(A24,'[1]High School'!$A$6:$L$100,4,0)</f>
        <v>1485945640</v>
      </c>
      <c r="C24" s="18">
        <f>VLOOKUP(A24,'[1]High School'!$A$6:$L$100,5,0)</f>
        <v>951357</v>
      </c>
      <c r="D24" s="18">
        <f>VLOOKUP($A$24,'[1]High School'!$A$6:$L$100,6,0)</f>
        <v>59861793</v>
      </c>
      <c r="E24" s="18">
        <f>VLOOKUP($A$24,'[1]High School'!$A$6:$L$100,7,0)</f>
        <v>1546758790</v>
      </c>
      <c r="F24" s="42">
        <f>VLOOKUP($A$24,'[1]High School'!$A$6:$L$100,8,0)</f>
        <v>27705935</v>
      </c>
      <c r="G24" s="18">
        <f>VLOOKUP($A$24,'[1]High School'!$A$6:$L$100,9,0)</f>
        <v>3965</v>
      </c>
      <c r="H24" s="18">
        <f>VLOOKUP($A$24,'[1]High School'!$A$6:$L$100,10,0)</f>
        <v>21000</v>
      </c>
      <c r="I24" s="18">
        <f>VLOOKUP($A$24,'[1]High School'!$A$6:$L$100,11,0)</f>
        <v>3</v>
      </c>
      <c r="J24" s="43">
        <f>E24+F24+H24</f>
        <v>1574485725</v>
      </c>
      <c r="K24" s="44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s="41" customFormat="1" x14ac:dyDescent="0.2">
      <c r="A25" s="45" t="s">
        <v>29</v>
      </c>
      <c r="B25" s="18">
        <f>VLOOKUP(A25,[1]College!$B$4:$L$166,3,0)</f>
        <v>1857909205</v>
      </c>
      <c r="C25" s="18">
        <f>VLOOKUP(A25,[1]College!$B$4:$L$166,4,0)</f>
        <v>1771571</v>
      </c>
      <c r="D25" s="18">
        <f>VLOOKUP(A25,[1]College!$B$4:$L$166,5,0)</f>
        <v>95239640</v>
      </c>
      <c r="E25" s="18">
        <f t="shared" ref="E25:E62" si="3">SUM(B25:D25)</f>
        <v>1954920416</v>
      </c>
      <c r="F25" s="42">
        <f>VLOOKUP(A25,[1]College!$B$4:$L$166,7,0)</f>
        <v>34559059</v>
      </c>
      <c r="G25" s="18">
        <f>VLOOKUP(A25,[1]College!$B$4:$L$166,8,0)</f>
        <v>4947</v>
      </c>
      <c r="H25" s="18">
        <f>VLOOKUP(A25,[1]College!$B$4:$L$166,9,0)</f>
        <v>21000</v>
      </c>
      <c r="I25" s="18">
        <f>VLOOKUP(A25,[1]College!$B$4:$L$166,10,0)</f>
        <v>3</v>
      </c>
      <c r="J25" s="43">
        <f>E25+F25+H25</f>
        <v>1989500475</v>
      </c>
      <c r="K25" s="1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s="11" customFormat="1" x14ac:dyDescent="0.2">
      <c r="A26" s="45" t="s">
        <v>30</v>
      </c>
      <c r="B26" s="18">
        <f>VLOOKUP(A26,[1]College!$B$4:$L$166,3,0)</f>
        <v>70324496</v>
      </c>
      <c r="C26" s="18">
        <f>VLOOKUP(A26,[1]College!$B$4:$L$166,4,0)</f>
        <v>0</v>
      </c>
      <c r="D26" s="18">
        <f>VLOOKUP(A26,[1]College!$B$4:$L$166,5,0)</f>
        <v>17236570</v>
      </c>
      <c r="E26" s="18">
        <f t="shared" si="3"/>
        <v>87561066</v>
      </c>
      <c r="F26" s="42">
        <f>VLOOKUP(A26,[1]College!$B$4:$L$166,7,0)</f>
        <v>715445</v>
      </c>
      <c r="G26" s="18">
        <f>VLOOKUP(A26,[1]College!$B$4:$L$166,8,0)</f>
        <v>103</v>
      </c>
      <c r="H26" s="18">
        <f>VLOOKUP(A26,[1]College!$B$4:$L$166,9,0)</f>
        <v>0</v>
      </c>
      <c r="I26" s="18">
        <f>VLOOKUP(A26,[1]College!$B$4:$L$166,10,0)</f>
        <v>0</v>
      </c>
      <c r="J26" s="43">
        <f>E26+F26+H26</f>
        <v>88276511</v>
      </c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1" customFormat="1" x14ac:dyDescent="0.2">
      <c r="A27" s="45"/>
      <c r="B27" s="18"/>
      <c r="C27" s="18"/>
      <c r="D27" s="18"/>
      <c r="E27" s="18"/>
      <c r="F27" s="42"/>
      <c r="G27" s="18"/>
      <c r="H27" s="18"/>
      <c r="I27" s="18"/>
      <c r="J27" s="4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">
      <c r="A28" s="45" t="s">
        <v>31</v>
      </c>
      <c r="B28" s="44">
        <f>VLOOKUP(A28,[1]Agencies!$B$3:$L$694,3,0)</f>
        <v>243513</v>
      </c>
      <c r="C28" s="44">
        <f>VLOOKUP(A28,[1]Agencies!$B$3:$L$694,4,0)</f>
        <v>0</v>
      </c>
      <c r="D28" s="44">
        <f>VLOOKUP(A28,[1]Agencies!$B$3:$L$694,5,0)</f>
        <v>8840</v>
      </c>
      <c r="E28" s="18">
        <f t="shared" si="3"/>
        <v>252353</v>
      </c>
      <c r="F28" s="46">
        <f>VLOOKUP(A28,[1]Agencies!$B$3:$L$694,7,0)</f>
        <v>7000</v>
      </c>
      <c r="G28" s="44">
        <f>VLOOKUP(A28,[1]Agencies!$B$3:$L$694,8,0)</f>
        <v>1</v>
      </c>
      <c r="H28" s="44">
        <f>VLOOKUP(A28,[1]Agencies!$B$3:$L$694,9,0)</f>
        <v>0</v>
      </c>
      <c r="I28" s="44">
        <f>VLOOKUP(A28,[1]Agencies!$B$3:$L$694,10,0)</f>
        <v>0</v>
      </c>
      <c r="J28" s="43">
        <f>E28+F28+H28</f>
        <v>259353</v>
      </c>
      <c r="K28" s="47"/>
    </row>
    <row r="29" spans="1:40" x14ac:dyDescent="0.2">
      <c r="A29" s="48" t="s">
        <v>32</v>
      </c>
      <c r="B29" s="44">
        <f>VLOOKUP(A29,[1]Agencies!$B$3:$L$694,3,0)</f>
        <v>51154971</v>
      </c>
      <c r="C29" s="44">
        <f>VLOOKUP(A29,[1]Agencies!$B$3:$L$694,4,0)</f>
        <v>129077</v>
      </c>
      <c r="D29" s="44">
        <f>VLOOKUP(A29,[1]Agencies!$B$3:$L$694,5,0)</f>
        <v>2234333</v>
      </c>
      <c r="E29" s="18">
        <f t="shared" si="3"/>
        <v>53518381</v>
      </c>
      <c r="F29" s="46">
        <f>VLOOKUP(A29,[1]Agencies!$B$3:$L$694,7,0)</f>
        <v>453600</v>
      </c>
      <c r="G29" s="44">
        <f>VLOOKUP(A29,[1]Agencies!$B$3:$L$694,8,0)</f>
        <v>65</v>
      </c>
      <c r="H29" s="44">
        <f>VLOOKUP(A29,[1]Agencies!$B$3:$L$694,9,0)</f>
        <v>0</v>
      </c>
      <c r="I29" s="44">
        <f>VLOOKUP(A29,[1]Agencies!$B$3:$L$694,10,0)</f>
        <v>0</v>
      </c>
      <c r="J29" s="43">
        <f t="shared" ref="J29:J62" si="4">E29+F29+H29</f>
        <v>53971981</v>
      </c>
    </row>
    <row r="30" spans="1:40" x14ac:dyDescent="0.2">
      <c r="A30" s="48" t="s">
        <v>33</v>
      </c>
      <c r="B30" s="44">
        <f>VLOOKUP(A30,[1]Agencies!$B$3:$L$694,3,0)</f>
        <v>29634385</v>
      </c>
      <c r="C30" s="44">
        <f>VLOOKUP(A30,[1]Agencies!$B$3:$L$694,4,0)</f>
        <v>129077</v>
      </c>
      <c r="D30" s="44">
        <f>VLOOKUP(A30,[1]Agencies!$B$3:$L$694,5,0)</f>
        <v>1382480</v>
      </c>
      <c r="E30" s="18">
        <f t="shared" si="3"/>
        <v>31145942</v>
      </c>
      <c r="F30" s="46">
        <f>VLOOKUP(A30,[1]Agencies!$B$3:$L$694,7,0)</f>
        <v>383600</v>
      </c>
      <c r="G30" s="44">
        <f>VLOOKUP(A30,[1]Agencies!$B$3:$L$694,8,0)</f>
        <v>55</v>
      </c>
      <c r="H30" s="44">
        <f>VLOOKUP(A30,[1]Agencies!$B$3:$L$694,9,0)</f>
        <v>0</v>
      </c>
      <c r="I30" s="44">
        <f>VLOOKUP(A30,[1]Agencies!$B$3:$L$694,10,0)</f>
        <v>0</v>
      </c>
      <c r="J30" s="43">
        <f t="shared" si="4"/>
        <v>31529542</v>
      </c>
    </row>
    <row r="31" spans="1:40" x14ac:dyDescent="0.2">
      <c r="A31" s="48" t="s">
        <v>34</v>
      </c>
      <c r="B31" s="44">
        <f>B22</f>
        <v>1928233701</v>
      </c>
      <c r="C31" s="44">
        <f>C22</f>
        <v>164573728</v>
      </c>
      <c r="D31" s="44">
        <f>D22</f>
        <v>112476210</v>
      </c>
      <c r="E31" s="18">
        <f t="shared" si="3"/>
        <v>2205283639</v>
      </c>
      <c r="F31" s="46">
        <f>F22</f>
        <v>35274504</v>
      </c>
      <c r="G31" s="44">
        <f>G22</f>
        <v>5050</v>
      </c>
      <c r="H31" s="44">
        <f>H22</f>
        <v>21000</v>
      </c>
      <c r="I31" s="44">
        <f>I22</f>
        <v>3</v>
      </c>
      <c r="J31" s="43">
        <f>E31+F31+H31</f>
        <v>2240579143</v>
      </c>
      <c r="K31" s="18"/>
    </row>
    <row r="32" spans="1:40" x14ac:dyDescent="0.2">
      <c r="A32" s="48" t="s">
        <v>35</v>
      </c>
      <c r="B32" s="44">
        <f>VLOOKUP(A32,[1]Agencies!$B$3:$L$694,3,0)</f>
        <v>5014450</v>
      </c>
      <c r="C32" s="44">
        <f>VLOOKUP(A32,[1]Agencies!$B$3:$L$694,4,0)</f>
        <v>0</v>
      </c>
      <c r="D32" s="44">
        <f>VLOOKUP(A32,[1]Agencies!$B$3:$L$694,5,0)</f>
        <v>341931</v>
      </c>
      <c r="E32" s="18">
        <f t="shared" si="3"/>
        <v>5356381</v>
      </c>
      <c r="F32" s="46">
        <f>VLOOKUP(A32,[1]Agencies!$B$3:$L$694,7,0)</f>
        <v>263774</v>
      </c>
      <c r="G32" s="44">
        <f>VLOOKUP(A32,[1]Agencies!$B$3:$L$694,8,0)</f>
        <v>38</v>
      </c>
      <c r="H32" s="44">
        <f>VLOOKUP(A32,[1]Agencies!$B$3:$L$694,9,0)</f>
        <v>0</v>
      </c>
      <c r="I32" s="44">
        <f>VLOOKUP(A32,[1]Agencies!$B$3:$L$694,10,0)</f>
        <v>0</v>
      </c>
      <c r="J32" s="43">
        <f t="shared" si="4"/>
        <v>5620155</v>
      </c>
      <c r="K32" s="33"/>
    </row>
    <row r="33" spans="1:11" x14ac:dyDescent="0.2">
      <c r="A33" s="48" t="s">
        <v>36</v>
      </c>
      <c r="B33" s="44">
        <f>VLOOKUP(A33,[1]Agencies!$B$3:$L$694,3,0)</f>
        <v>62334831</v>
      </c>
      <c r="C33" s="44">
        <f>VLOOKUP(A33,[1]Agencies!$B$3:$L$694,4,0)</f>
        <v>26674</v>
      </c>
      <c r="D33" s="44">
        <f>VLOOKUP(A33,[1]Agencies!$B$3:$L$694,5,0)</f>
        <v>8711886</v>
      </c>
      <c r="E33" s="18">
        <f t="shared" si="3"/>
        <v>71073391</v>
      </c>
      <c r="F33" s="46">
        <f>VLOOKUP(A33,[1]Agencies!$B$3:$L$694,7,0)</f>
        <v>883170</v>
      </c>
      <c r="G33" s="44">
        <f>VLOOKUP(A33,[1]Agencies!$B$3:$L$694,8,0)</f>
        <v>127</v>
      </c>
      <c r="H33" s="44">
        <f>VLOOKUP(A33,[1]Agencies!$B$3:$L$694,9,0)</f>
        <v>0</v>
      </c>
      <c r="I33" s="44">
        <f>VLOOKUP(A33,[1]Agencies!$B$3:$L$694,10,0)</f>
        <v>0</v>
      </c>
      <c r="J33" s="43">
        <f t="shared" si="4"/>
        <v>71956561</v>
      </c>
      <c r="K33" s="33"/>
    </row>
    <row r="34" spans="1:11" x14ac:dyDescent="0.2">
      <c r="A34" s="48" t="s">
        <v>37</v>
      </c>
      <c r="B34" s="44">
        <f>[1]Agencies!D64</f>
        <v>171320964</v>
      </c>
      <c r="C34" s="44">
        <f>[1]Agencies!E64</f>
        <v>155751</v>
      </c>
      <c r="D34" s="44">
        <f>[1]Agencies!F64</f>
        <v>42375307</v>
      </c>
      <c r="E34" s="18">
        <f t="shared" si="3"/>
        <v>213852022</v>
      </c>
      <c r="F34" s="46">
        <f>[1]Agencies!H64</f>
        <v>2000370</v>
      </c>
      <c r="G34" s="44">
        <f>[1]Agencies!I64</f>
        <v>287</v>
      </c>
      <c r="H34" s="44">
        <f>[1]Agencies!J64</f>
        <v>0</v>
      </c>
      <c r="I34" s="44">
        <f>[1]Agencies!K64</f>
        <v>0</v>
      </c>
      <c r="J34" s="43">
        <f t="shared" si="4"/>
        <v>215852392</v>
      </c>
      <c r="K34" s="33"/>
    </row>
    <row r="35" spans="1:11" x14ac:dyDescent="0.2">
      <c r="A35" s="48" t="s">
        <v>38</v>
      </c>
      <c r="B35" s="44">
        <f>VLOOKUP(A35,[1]Agencies!$B$3:$L$694,3,0)</f>
        <v>18551432</v>
      </c>
      <c r="C35" s="44">
        <f>VLOOKUP(A35,[1]Agencies!$B$3:$L$694,4,0)</f>
        <v>0</v>
      </c>
      <c r="D35" s="44">
        <f>VLOOKUP(A35,[1]Agencies!$B$3:$L$694,5,0)</f>
        <v>52259</v>
      </c>
      <c r="E35" s="18">
        <f t="shared" si="3"/>
        <v>18603691</v>
      </c>
      <c r="F35" s="46">
        <f>VLOOKUP(A35,[1]Agencies!$B$3:$L$694,7,0)</f>
        <v>322000</v>
      </c>
      <c r="G35" s="44">
        <f>VLOOKUP(A35,[1]Agencies!$B$3:$L$694,8,0)</f>
        <v>46</v>
      </c>
      <c r="H35" s="44">
        <f>VLOOKUP(A35,[1]Agencies!$B$3:$L$694,9,0)</f>
        <v>0</v>
      </c>
      <c r="I35" s="44">
        <f>VLOOKUP(A35,[1]Agencies!$B$3:$L$694,10,0)</f>
        <v>0</v>
      </c>
      <c r="J35" s="43">
        <f t="shared" si="4"/>
        <v>18925691</v>
      </c>
      <c r="K35" s="33"/>
    </row>
    <row r="36" spans="1:11" x14ac:dyDescent="0.2">
      <c r="A36" s="48" t="s">
        <v>39</v>
      </c>
      <c r="B36" s="44">
        <f>VLOOKUP(A36,[1]Agencies!$B$3:$L$694,3,0)</f>
        <v>46229295</v>
      </c>
      <c r="C36" s="44">
        <f>VLOOKUP(A36,[1]Agencies!$B$3:$L$694,4,0)</f>
        <v>352549</v>
      </c>
      <c r="D36" s="44">
        <f>VLOOKUP(A36,[1]Agencies!$B$3:$L$694,5,0)</f>
        <v>226047</v>
      </c>
      <c r="E36" s="18">
        <f t="shared" si="3"/>
        <v>46807891</v>
      </c>
      <c r="F36" s="46">
        <f>VLOOKUP(A36,[1]Agencies!$B$3:$L$694,7,0)</f>
        <v>1334200</v>
      </c>
      <c r="G36" s="44">
        <f>VLOOKUP(A36,[1]Agencies!$B$3:$L$694,8,0)</f>
        <v>191</v>
      </c>
      <c r="H36" s="44">
        <f>VLOOKUP(A36,[1]Agencies!$B$3:$L$694,9,0)</f>
        <v>0</v>
      </c>
      <c r="I36" s="44">
        <f>VLOOKUP(A36,[1]Agencies!$B$3:$L$694,10,0)</f>
        <v>0</v>
      </c>
      <c r="J36" s="43">
        <f t="shared" si="4"/>
        <v>48142091</v>
      </c>
      <c r="K36" s="33"/>
    </row>
    <row r="37" spans="1:11" x14ac:dyDescent="0.2">
      <c r="A37" s="48" t="s">
        <v>40</v>
      </c>
      <c r="B37" s="44">
        <f>VLOOKUP(A37,[1]Agencies!$B$3:$L$694,3,0)</f>
        <v>3687110</v>
      </c>
      <c r="C37" s="44">
        <f>VLOOKUP(A37,[1]Agencies!$B$3:$L$694,4,0)</f>
        <v>0</v>
      </c>
      <c r="D37" s="44">
        <f>VLOOKUP(A37,[1]Agencies!$B$3:$L$694,5,0)</f>
        <v>78978</v>
      </c>
      <c r="E37" s="18">
        <f t="shared" si="3"/>
        <v>3766088</v>
      </c>
      <c r="F37" s="46">
        <f>VLOOKUP(A37,[1]Agencies!$B$3:$L$694,7,0)</f>
        <v>0</v>
      </c>
      <c r="G37" s="44">
        <f>VLOOKUP(A37,[1]Agencies!$B$3:$L$694,8,0)</f>
        <v>0</v>
      </c>
      <c r="H37" s="44">
        <f>VLOOKUP(A37,[1]Agencies!$B$3:$L$694,9,0)</f>
        <v>0</v>
      </c>
      <c r="I37" s="44">
        <f>VLOOKUP(A37,[1]Agencies!$B$3:$L$694,10,0)</f>
        <v>0</v>
      </c>
      <c r="J37" s="43">
        <f t="shared" si="4"/>
        <v>3766088</v>
      </c>
      <c r="K37" s="33"/>
    </row>
    <row r="38" spans="1:11" x14ac:dyDescent="0.2">
      <c r="A38" s="48" t="s">
        <v>41</v>
      </c>
      <c r="B38" s="44">
        <f>VLOOKUP(A38,[1]Agencies!$B$3:$L$694,3,0)</f>
        <v>79081586</v>
      </c>
      <c r="C38" s="44">
        <f>VLOOKUP(A38,[1]Agencies!$B$3:$L$694,4,0)</f>
        <v>9997</v>
      </c>
      <c r="D38" s="44">
        <f>VLOOKUP(A38,[1]Agencies!$B$3:$L$694,5,0)</f>
        <v>17329099</v>
      </c>
      <c r="E38" s="18">
        <f t="shared" si="3"/>
        <v>96420682</v>
      </c>
      <c r="F38" s="46">
        <f>VLOOKUP(A38,[1]Agencies!$B$3:$L$694,7,0)</f>
        <v>946445</v>
      </c>
      <c r="G38" s="44">
        <f>VLOOKUP(A38,[1]Agencies!$B$3:$L$694,8,0)</f>
        <v>136</v>
      </c>
      <c r="H38" s="44">
        <f>VLOOKUP(A38,[1]Agencies!$B$3:$L$694,9,0)</f>
        <v>0</v>
      </c>
      <c r="I38" s="44">
        <f>VLOOKUP(A38,[1]Agencies!$B$3:$L$694,10,0)</f>
        <v>0</v>
      </c>
      <c r="J38" s="43">
        <f t="shared" si="4"/>
        <v>97367127</v>
      </c>
      <c r="K38" s="33"/>
    </row>
    <row r="39" spans="1:11" x14ac:dyDescent="0.2">
      <c r="A39" s="49" t="s">
        <v>42</v>
      </c>
      <c r="B39" s="44">
        <f>VLOOKUP(A39,[1]Agencies!$B$3:$L$694,3,0)</f>
        <v>18508812</v>
      </c>
      <c r="C39" s="44">
        <f>VLOOKUP(A39,[1]Agencies!$B$3:$L$694,4,0)</f>
        <v>106917</v>
      </c>
      <c r="D39" s="44">
        <f>VLOOKUP(A39,[1]Agencies!$B$3:$L$694,5,0)</f>
        <v>0</v>
      </c>
      <c r="E39" s="18">
        <f>SUM(B39:D39)</f>
        <v>18615729</v>
      </c>
      <c r="F39" s="46">
        <f>VLOOKUP(A39,[1]Agencies!$B$3:$L$694,7,0)</f>
        <v>147000</v>
      </c>
      <c r="G39" s="44">
        <f>VLOOKUP(A39,[1]Agencies!$B$3:$L$694,8,0)</f>
        <v>21</v>
      </c>
      <c r="H39" s="44">
        <f>VLOOKUP(A39,[1]Agencies!$B$3:$L$694,9,0)</f>
        <v>0</v>
      </c>
      <c r="I39" s="44">
        <f>VLOOKUP(A39,[1]Agencies!$B$3:$L$694,10,0)</f>
        <v>0</v>
      </c>
      <c r="J39" s="43">
        <f>E39+F39+H39</f>
        <v>18762729</v>
      </c>
      <c r="K39" s="33"/>
    </row>
    <row r="40" spans="1:11" x14ac:dyDescent="0.2">
      <c r="A40" s="49" t="s">
        <v>43</v>
      </c>
      <c r="B40" s="44">
        <f>VLOOKUP(A40,[1]Agencies!$B$3:$L$694,3,0)</f>
        <v>6000598</v>
      </c>
      <c r="C40" s="44">
        <f>VLOOKUP(A40,[1]Agencies!$B$3:$L$694,4,0)</f>
        <v>0</v>
      </c>
      <c r="D40" s="44">
        <f>VLOOKUP(A40,[1]Agencies!$B$3:$L$694,5,0)</f>
        <v>65759</v>
      </c>
      <c r="E40" s="18">
        <f>SUM(B40:D40)</f>
        <v>6066357</v>
      </c>
      <c r="F40" s="46">
        <f>VLOOKUP(A40,[1]Agencies!$B$3:$L$694,7,0)</f>
        <v>144179</v>
      </c>
      <c r="G40" s="44">
        <f>VLOOKUP(A40,[1]Agencies!$B$3:$L$694,8,0)</f>
        <v>21</v>
      </c>
      <c r="H40" s="44">
        <f>VLOOKUP(A40,[1]Agencies!$B$3:$L$694,9,0)</f>
        <v>0</v>
      </c>
      <c r="I40" s="44">
        <f>VLOOKUP(A40,[1]Agencies!$B$3:$L$694,10,0)</f>
        <v>0</v>
      </c>
      <c r="J40" s="43">
        <f>E40+F40+H40</f>
        <v>6210536</v>
      </c>
      <c r="K40" s="33"/>
    </row>
    <row r="41" spans="1:11" x14ac:dyDescent="0.2">
      <c r="A41" s="48" t="s">
        <v>44</v>
      </c>
      <c r="B41" s="44">
        <f>VLOOKUP(A41,[1]Agencies!$B$3:$L$694,3,0)</f>
        <v>229353842</v>
      </c>
      <c r="C41" s="44">
        <f>VLOOKUP(A41,[1]Agencies!$B$3:$L$694,4,0)</f>
        <v>0</v>
      </c>
      <c r="D41" s="44">
        <f>VLOOKUP(A41,[1]Agencies!$B$3:$L$694,5,0)</f>
        <v>1809676</v>
      </c>
      <c r="E41" s="18">
        <f t="shared" si="3"/>
        <v>231163518</v>
      </c>
      <c r="F41" s="46">
        <f>VLOOKUP(A41,[1]Agencies!$B$3:$L$694,7,0)</f>
        <v>5640365</v>
      </c>
      <c r="G41" s="44">
        <f>VLOOKUP(A41,[1]Agencies!$B$3:$L$694,8,0)</f>
        <v>806</v>
      </c>
      <c r="H41" s="44">
        <f>VLOOKUP(A41,[1]Agencies!$B$3:$L$694,9,0)</f>
        <v>7000</v>
      </c>
      <c r="I41" s="44">
        <f>VLOOKUP(A41,[1]Agencies!$B$3:$L$694,10,0)</f>
        <v>1</v>
      </c>
      <c r="J41" s="43">
        <f t="shared" si="4"/>
        <v>236810883</v>
      </c>
      <c r="K41" s="33"/>
    </row>
    <row r="42" spans="1:11" x14ac:dyDescent="0.2">
      <c r="A42" s="48" t="s">
        <v>45</v>
      </c>
      <c r="B42" s="44">
        <f>VLOOKUP(A42,[1]Agencies!$B$3:$L$694,3,0)</f>
        <v>22993090</v>
      </c>
      <c r="C42" s="44">
        <f>VLOOKUP(A42,[1]Agencies!$B$3:$L$694,4,0)</f>
        <v>0</v>
      </c>
      <c r="D42" s="44">
        <f>VLOOKUP(A42,[1]Agencies!$B$3:$L$694,5,0)</f>
        <v>108782</v>
      </c>
      <c r="E42" s="18">
        <f t="shared" si="3"/>
        <v>23101872</v>
      </c>
      <c r="F42" s="46">
        <f>VLOOKUP(A42,[1]Agencies!$B$3:$L$694,7,0)</f>
        <v>789600</v>
      </c>
      <c r="G42" s="44">
        <f>VLOOKUP(A42,[1]Agencies!$B$3:$L$694,8,0)</f>
        <v>113</v>
      </c>
      <c r="H42" s="44">
        <f>VLOOKUP(A42,[1]Agencies!$B$3:$L$694,9,0)</f>
        <v>0</v>
      </c>
      <c r="I42" s="44">
        <f>VLOOKUP(A42,[1]Agencies!$B$3:$L$694,10,0)</f>
        <v>0</v>
      </c>
      <c r="J42" s="43">
        <f t="shared" si="4"/>
        <v>23891472</v>
      </c>
      <c r="K42" s="33"/>
    </row>
    <row r="43" spans="1:11" x14ac:dyDescent="0.2">
      <c r="A43" s="48" t="s">
        <v>46</v>
      </c>
      <c r="B43" s="44">
        <f>VLOOKUP(A43,[1]Agencies!$B$3:$L$694,3,0)</f>
        <v>8513396</v>
      </c>
      <c r="C43" s="44">
        <f>VLOOKUP(A43,[1]Agencies!$B$3:$L$694,4,0)</f>
        <v>0</v>
      </c>
      <c r="D43" s="44">
        <f>VLOOKUP(A43,[1]Agencies!$B$3:$L$694,5,0)</f>
        <v>476560</v>
      </c>
      <c r="E43" s="18">
        <f t="shared" si="3"/>
        <v>8989956</v>
      </c>
      <c r="F43" s="46">
        <f>VLOOKUP(A43,[1]Agencies!$B$3:$L$694,7,0)</f>
        <v>400170</v>
      </c>
      <c r="G43" s="44">
        <f>VLOOKUP(A43,[1]Agencies!$B$3:$L$694,8,0)</f>
        <v>58</v>
      </c>
      <c r="H43" s="44">
        <f>VLOOKUP(A43,[1]Agencies!$B$3:$L$694,9,0)</f>
        <v>0</v>
      </c>
      <c r="I43" s="44">
        <f>VLOOKUP(A43,[1]Agencies!$B$3:$L$694,10,0)</f>
        <v>0</v>
      </c>
      <c r="J43" s="43">
        <f t="shared" si="4"/>
        <v>9390126</v>
      </c>
      <c r="K43" s="33"/>
    </row>
    <row r="44" spans="1:11" x14ac:dyDescent="0.2">
      <c r="A44" s="48" t="s">
        <v>47</v>
      </c>
      <c r="B44" s="44">
        <f>VLOOKUP(A44,[1]Agencies!$B$3:$L$694,3,0)</f>
        <v>55780739</v>
      </c>
      <c r="C44" s="44">
        <f>VLOOKUP(A44,[1]Agencies!$B$3:$L$694,4,0)</f>
        <v>137773</v>
      </c>
      <c r="D44" s="44">
        <f>VLOOKUP(A44,[1]Agencies!$B$3:$L$694,5,0)</f>
        <v>8517827</v>
      </c>
      <c r="E44" s="18">
        <f t="shared" si="3"/>
        <v>64436339</v>
      </c>
      <c r="F44" s="46">
        <f>VLOOKUP(A44,[1]Agencies!$B$3:$L$694,7,0)</f>
        <v>792170</v>
      </c>
      <c r="G44" s="44">
        <f>VLOOKUP(A44,[1]Agencies!$B$3:$L$694,8,0)</f>
        <v>114</v>
      </c>
      <c r="H44" s="44">
        <f>VLOOKUP(A44,[1]Agencies!$B$3:$L$694,9,0)</f>
        <v>0</v>
      </c>
      <c r="I44" s="44">
        <f>VLOOKUP(A44,[1]Agencies!$B$3:$L$694,10,0)</f>
        <v>0</v>
      </c>
      <c r="J44" s="43">
        <f t="shared" si="4"/>
        <v>65228509</v>
      </c>
      <c r="K44" s="33"/>
    </row>
    <row r="45" spans="1:11" x14ac:dyDescent="0.2">
      <c r="A45" s="48" t="s">
        <v>48</v>
      </c>
      <c r="B45" s="44">
        <f>VLOOKUP(A45,[1]Agencies!$B$3:$L$694,3,0)</f>
        <v>22274153</v>
      </c>
      <c r="C45" s="44">
        <f>VLOOKUP(A45,[1]Agencies!$B$3:$L$694,4,0)</f>
        <v>0</v>
      </c>
      <c r="D45" s="44">
        <f>VLOOKUP(A45,[1]Agencies!$B$3:$L$694,5,0)</f>
        <v>81020</v>
      </c>
      <c r="E45" s="18">
        <f t="shared" si="3"/>
        <v>22355173</v>
      </c>
      <c r="F45" s="46">
        <f>VLOOKUP(A45,[1]Agencies!$B$3:$L$694,7,0)</f>
        <v>763000</v>
      </c>
      <c r="G45" s="44">
        <f>VLOOKUP(A45,[1]Agencies!$B$3:$L$694,8,0)</f>
        <v>109</v>
      </c>
      <c r="H45" s="44">
        <f>VLOOKUP(A45,[1]Agencies!$B$3:$L$694,9,0)</f>
        <v>0</v>
      </c>
      <c r="I45" s="44">
        <f>VLOOKUP(A45,[1]Agencies!$B$3:$L$694,10,0)</f>
        <v>0</v>
      </c>
      <c r="J45" s="43">
        <f t="shared" si="4"/>
        <v>23118173</v>
      </c>
      <c r="K45" s="33"/>
    </row>
    <row r="46" spans="1:11" x14ac:dyDescent="0.2">
      <c r="A46" s="48" t="s">
        <v>49</v>
      </c>
      <c r="B46" s="44">
        <f>VLOOKUP(A46,[1]Agencies!$B$3:$L$694,3,0)</f>
        <v>1115031</v>
      </c>
      <c r="C46" s="44">
        <f>VLOOKUP(A46,[1]Agencies!$B$3:$L$694,4,0)</f>
        <v>0</v>
      </c>
      <c r="D46" s="44">
        <f>VLOOKUP(A46,[1]Agencies!$B$3:$L$694,5,0)</f>
        <v>0</v>
      </c>
      <c r="E46" s="18">
        <f t="shared" si="3"/>
        <v>1115031</v>
      </c>
      <c r="F46" s="46">
        <f>VLOOKUP(A46,[1]Agencies!$B$3:$L$694,7,0)</f>
        <v>107845</v>
      </c>
      <c r="G46" s="44">
        <f>VLOOKUP(A46,[1]Agencies!$B$3:$L$694,8,0)</f>
        <v>16</v>
      </c>
      <c r="H46" s="44">
        <f>VLOOKUP(A46,[1]Agencies!$B$3:$L$694,9,0)</f>
        <v>0</v>
      </c>
      <c r="I46" s="44">
        <f>VLOOKUP(A46,[1]Agencies!$B$3:$L$694,10,0)</f>
        <v>0</v>
      </c>
      <c r="J46" s="43">
        <f t="shared" si="4"/>
        <v>1222876</v>
      </c>
      <c r="K46" s="33"/>
    </row>
    <row r="47" spans="1:11" x14ac:dyDescent="0.2">
      <c r="A47" s="48" t="s">
        <v>50</v>
      </c>
      <c r="B47" s="44">
        <f>VLOOKUP(A47,[1]Agencies!$B$3:$L$694,3,0)</f>
        <v>28005913</v>
      </c>
      <c r="C47" s="44">
        <f>VLOOKUP(A47,[1]Agencies!$B$3:$L$694,4,0)</f>
        <v>0</v>
      </c>
      <c r="D47" s="44">
        <f>VLOOKUP(A47,[1]Agencies!$B$3:$L$694,5,0)</f>
        <v>222134</v>
      </c>
      <c r="E47" s="18">
        <f t="shared" si="3"/>
        <v>28228047</v>
      </c>
      <c r="F47" s="46">
        <f>VLOOKUP(A47,[1]Agencies!$B$3:$L$694,7,0)</f>
        <v>112000</v>
      </c>
      <c r="G47" s="44">
        <f>VLOOKUP(A47,[1]Agencies!$B$3:$L$694,8,0)</f>
        <v>16</v>
      </c>
      <c r="H47" s="44">
        <f>VLOOKUP(A47,[1]Agencies!$B$3:$L$694,9,0)</f>
        <v>0</v>
      </c>
      <c r="I47" s="44">
        <f>VLOOKUP(A47,[1]Agencies!$B$3:$L$694,10,0)</f>
        <v>0</v>
      </c>
      <c r="J47" s="43">
        <f t="shared" si="4"/>
        <v>28340047</v>
      </c>
      <c r="K47" s="33"/>
    </row>
    <row r="48" spans="1:11" x14ac:dyDescent="0.2">
      <c r="A48" s="48" t="s">
        <v>51</v>
      </c>
      <c r="B48" s="44">
        <f>VLOOKUP(A48,[1]Agencies!$B$3:$L$694,3,0)</f>
        <v>33528396</v>
      </c>
      <c r="C48" s="44">
        <f>VLOOKUP(A48,[1]Agencies!$B$3:$L$694,4,0)</f>
        <v>0</v>
      </c>
      <c r="D48" s="44">
        <f>VLOOKUP(A48,[1]Agencies!$B$3:$L$694,5,0)</f>
        <v>213402</v>
      </c>
      <c r="E48" s="18">
        <f t="shared" si="3"/>
        <v>33741798</v>
      </c>
      <c r="F48" s="46">
        <f>VLOOKUP(A48,[1]Agencies!$B$3:$L$694,7,0)</f>
        <v>686000</v>
      </c>
      <c r="G48" s="44">
        <f>VLOOKUP(A48,[1]Agencies!$B$3:$L$694,8,0)</f>
        <v>98</v>
      </c>
      <c r="H48" s="44">
        <f>VLOOKUP(A48,[1]Agencies!$B$3:$L$694,9,0)</f>
        <v>0</v>
      </c>
      <c r="I48" s="44">
        <f>VLOOKUP(A48,[1]Agencies!$B$3:$L$694,10,0)</f>
        <v>0</v>
      </c>
      <c r="J48" s="43">
        <f t="shared" si="4"/>
        <v>34427798</v>
      </c>
      <c r="K48" s="33"/>
    </row>
    <row r="49" spans="1:12" x14ac:dyDescent="0.2">
      <c r="A49" s="48" t="s">
        <v>52</v>
      </c>
      <c r="B49" s="44">
        <f>VLOOKUP(A49,[1]Agencies!$B$3:$L$694,3,0)</f>
        <v>70324496</v>
      </c>
      <c r="C49" s="44">
        <f>VLOOKUP(A49,[1]Agencies!$B$3:$L$694,4,0)</f>
        <v>0</v>
      </c>
      <c r="D49" s="44">
        <f>VLOOKUP(A49,[1]Agencies!$B$3:$L$694,5,0)</f>
        <v>17236570</v>
      </c>
      <c r="E49" s="18">
        <f t="shared" si="3"/>
        <v>87561066</v>
      </c>
      <c r="F49" s="46">
        <f>VLOOKUP(A49,[1]Agencies!$B$3:$L$694,7,0)</f>
        <v>715445</v>
      </c>
      <c r="G49" s="44">
        <f>VLOOKUP(A49,[1]Agencies!$B$3:$L$694,8,0)</f>
        <v>103</v>
      </c>
      <c r="H49" s="44">
        <f>VLOOKUP(A49,[1]Agencies!$B$3:$L$694,9,0)</f>
        <v>0</v>
      </c>
      <c r="I49" s="44">
        <f>VLOOKUP(A49,[1]Agencies!$B$3:$L$694,10,0)</f>
        <v>0</v>
      </c>
      <c r="J49" s="43">
        <f t="shared" si="4"/>
        <v>88276511</v>
      </c>
      <c r="K49" s="33"/>
    </row>
    <row r="50" spans="1:12" x14ac:dyDescent="0.2">
      <c r="A50" s="48" t="s">
        <v>53</v>
      </c>
      <c r="B50" s="44">
        <f>VLOOKUP(A50,[1]Agencies!$B$3:$L$694,3,0)</f>
        <v>61652897</v>
      </c>
      <c r="C50" s="44">
        <f>VLOOKUP(A50,[1]Agencies!$B$3:$L$694,4,0)</f>
        <v>0</v>
      </c>
      <c r="D50" s="44">
        <f>VLOOKUP(A50,[1]Agencies!$B$3:$L$694,5,0)</f>
        <v>1393470</v>
      </c>
      <c r="E50" s="18">
        <f t="shared" si="3"/>
        <v>63046367</v>
      </c>
      <c r="F50" s="46">
        <f>VLOOKUP(A50,[1]Agencies!$B$3:$L$694,7,0)</f>
        <v>761600</v>
      </c>
      <c r="G50" s="44">
        <f>VLOOKUP(A50,[1]Agencies!$B$3:$L$694,8,0)</f>
        <v>109</v>
      </c>
      <c r="H50" s="44">
        <f>VLOOKUP(A50,[1]Agencies!$B$3:$L$694,9,0)</f>
        <v>0</v>
      </c>
      <c r="I50" s="44">
        <f>VLOOKUP(A50,[1]Agencies!$B$3:$L$694,10,0)</f>
        <v>0</v>
      </c>
      <c r="J50" s="43">
        <f t="shared" si="4"/>
        <v>63807967</v>
      </c>
      <c r="K50" s="33"/>
    </row>
    <row r="51" spans="1:12" x14ac:dyDescent="0.2">
      <c r="A51" s="48" t="s">
        <v>54</v>
      </c>
      <c r="B51" s="44">
        <f>VLOOKUP(A51,[1]Agencies!$B$3:$L$694,3,0)</f>
        <v>82555720</v>
      </c>
      <c r="C51" s="44">
        <f>VLOOKUP(A51,[1]Agencies!$B$3:$L$694,4,0)</f>
        <v>0</v>
      </c>
      <c r="D51" s="44">
        <f>VLOOKUP(A51,[1]Agencies!$B$3:$L$694,5,0)</f>
        <v>29207126</v>
      </c>
      <c r="E51" s="18">
        <f t="shared" si="3"/>
        <v>111762846</v>
      </c>
      <c r="F51" s="46">
        <f>VLOOKUP(A51,[1]Agencies!$B$3:$L$694,7,0)</f>
        <v>925445</v>
      </c>
      <c r="G51" s="44">
        <f>VLOOKUP(A51,[1]Agencies!$B$3:$L$694,8,0)</f>
        <v>133</v>
      </c>
      <c r="H51" s="44">
        <f>VLOOKUP(A51,[1]Agencies!$B$3:$L$694,9,0)</f>
        <v>0</v>
      </c>
      <c r="I51" s="44">
        <f>VLOOKUP(A51,[1]Agencies!$B$3:$L$694,10,0)</f>
        <v>0</v>
      </c>
      <c r="J51" s="43">
        <f t="shared" si="4"/>
        <v>112688291</v>
      </c>
      <c r="K51" s="33"/>
    </row>
    <row r="52" spans="1:12" x14ac:dyDescent="0.2">
      <c r="A52" s="48" t="s">
        <v>55</v>
      </c>
      <c r="B52" s="44">
        <f>VLOOKUP(A52,[1]Agencies!$B$3:$L$694,3,0)</f>
        <v>63971584</v>
      </c>
      <c r="C52" s="44">
        <f>VLOOKUP(A52,[1]Agencies!$B$3:$L$694,4,0)</f>
        <v>0</v>
      </c>
      <c r="D52" s="44">
        <f>VLOOKUP(A52,[1]Agencies!$B$3:$L$694,5,0)</f>
        <v>437886</v>
      </c>
      <c r="E52" s="18">
        <f t="shared" si="3"/>
        <v>64409470</v>
      </c>
      <c r="F52" s="46">
        <f>VLOOKUP(A52,[1]Agencies!$B$3:$L$694,7,0)</f>
        <v>434000</v>
      </c>
      <c r="G52" s="44">
        <f>VLOOKUP(A52,[1]Agencies!$B$3:$L$694,8,0)</f>
        <v>62</v>
      </c>
      <c r="H52" s="44">
        <f>VLOOKUP(A52,[1]Agencies!$B$3:$L$694,9,0)</f>
        <v>0</v>
      </c>
      <c r="I52" s="44">
        <f>VLOOKUP(A52,[1]Agencies!$B$3:$L$694,10,0)</f>
        <v>0</v>
      </c>
      <c r="J52" s="43">
        <f t="shared" si="4"/>
        <v>64843470</v>
      </c>
      <c r="K52" s="33"/>
    </row>
    <row r="53" spans="1:12" x14ac:dyDescent="0.2">
      <c r="A53" s="48" t="s">
        <v>56</v>
      </c>
      <c r="B53" s="44">
        <f>VLOOKUP(A53,[1]Agencies!$B$3:$L$694,3,0)</f>
        <v>98092938</v>
      </c>
      <c r="C53" s="44">
        <f>VLOOKUP(A53,[1]Agencies!$B$3:$L$694,4,0)</f>
        <v>156143</v>
      </c>
      <c r="D53" s="44">
        <f>VLOOKUP(A53,[1]Agencies!$B$3:$L$694,5,0)</f>
        <v>1466404</v>
      </c>
      <c r="E53" s="18">
        <f t="shared" si="3"/>
        <v>99715485</v>
      </c>
      <c r="F53" s="46">
        <f>VLOOKUP(A53,[1]Agencies!$B$3:$L$694,7,0)</f>
        <v>1888600</v>
      </c>
      <c r="G53" s="44">
        <f>VLOOKUP(A53,[1]Agencies!$B$3:$L$694,8,0)</f>
        <v>270</v>
      </c>
      <c r="H53" s="44">
        <f>VLOOKUP(A53,[1]Agencies!$B$3:$L$694,9,0)</f>
        <v>0</v>
      </c>
      <c r="I53" s="44">
        <f>VLOOKUP(A53,[1]Agencies!$B$3:$L$694,10,0)</f>
        <v>0</v>
      </c>
      <c r="J53" s="43">
        <f t="shared" si="4"/>
        <v>101604085</v>
      </c>
      <c r="K53" s="33"/>
    </row>
    <row r="54" spans="1:12" x14ac:dyDescent="0.2">
      <c r="A54" s="48" t="s">
        <v>57</v>
      </c>
      <c r="B54" s="44">
        <f>VLOOKUP(A54,[1]Agencies!$B$3:$L$694,3,0)</f>
        <v>31851583</v>
      </c>
      <c r="C54" s="44">
        <f>VLOOKUP(A54,[1]Agencies!$B$3:$L$694,4,0)</f>
        <v>0</v>
      </c>
      <c r="D54" s="44">
        <f>VLOOKUP(A54,[1]Agencies!$B$3:$L$694,5,0)</f>
        <v>153584</v>
      </c>
      <c r="E54" s="18">
        <f t="shared" si="3"/>
        <v>32005167</v>
      </c>
      <c r="F54" s="46">
        <f>VLOOKUP(A54,[1]Agencies!$B$3:$L$694,7,0)</f>
        <v>231000</v>
      </c>
      <c r="G54" s="44">
        <f>VLOOKUP(A54,[1]Agencies!$B$3:$L$694,8,0)</f>
        <v>33</v>
      </c>
      <c r="H54" s="44">
        <f>VLOOKUP(A54,[1]Agencies!$B$3:$L$694,9,0)</f>
        <v>0</v>
      </c>
      <c r="I54" s="44">
        <f>VLOOKUP(A54,[1]Agencies!$B$3:$L$694,10,0)</f>
        <v>0</v>
      </c>
      <c r="J54" s="43">
        <f t="shared" si="4"/>
        <v>32236167</v>
      </c>
      <c r="K54" s="33"/>
    </row>
    <row r="55" spans="1:12" x14ac:dyDescent="0.2">
      <c r="A55" s="48" t="s">
        <v>58</v>
      </c>
      <c r="B55" s="44">
        <f>VLOOKUP(A55,[1]Agencies!$B$3:$L$694,3,0)</f>
        <v>311775764</v>
      </c>
      <c r="C55" s="44">
        <f>VLOOKUP(A55,[1]Agencies!$B$3:$L$694,4,0)</f>
        <v>664607</v>
      </c>
      <c r="D55" s="44">
        <f>VLOOKUP(A55,[1]Agencies!$B$3:$L$694,5,0)</f>
        <v>18591092</v>
      </c>
      <c r="E55" s="18">
        <f t="shared" si="3"/>
        <v>331031463</v>
      </c>
      <c r="F55" s="46">
        <f>VLOOKUP(A55,[1]Agencies!$B$3:$L$694,7,0)</f>
        <v>6823301</v>
      </c>
      <c r="G55" s="44">
        <f>VLOOKUP(A55,[1]Agencies!$B$3:$L$694,8,0)</f>
        <v>978</v>
      </c>
      <c r="H55" s="44">
        <f>VLOOKUP(A55,[1]Agencies!$B$3:$L$694,9,0)</f>
        <v>7000</v>
      </c>
      <c r="I55" s="44">
        <f>VLOOKUP(A55,[1]Agencies!$B$3:$L$694,10,0)</f>
        <v>1</v>
      </c>
      <c r="J55" s="43">
        <f t="shared" si="4"/>
        <v>337861764</v>
      </c>
      <c r="K55" s="33"/>
    </row>
    <row r="56" spans="1:12" x14ac:dyDescent="0.2">
      <c r="A56" s="48" t="s">
        <v>59</v>
      </c>
      <c r="B56" s="44">
        <f>VLOOKUP(A56,[1]Agencies!$B$3:$L$694,3,0)</f>
        <v>553097267</v>
      </c>
      <c r="C56" s="44">
        <f>VLOOKUP(A56,[1]Agencies!$B$3:$L$694,4,0)</f>
        <v>41856</v>
      </c>
      <c r="D56" s="44">
        <f>VLOOKUP(A56,[1]Agencies!$B$3:$L$694,5,0)</f>
        <v>21842156</v>
      </c>
      <c r="E56" s="18">
        <f t="shared" si="3"/>
        <v>574981279</v>
      </c>
      <c r="F56" s="46">
        <f>VLOOKUP(A56,[1]Agencies!$B$3:$L$694,7,0)</f>
        <v>10513069</v>
      </c>
      <c r="G56" s="44">
        <f>VLOOKUP(A56,[1]Agencies!$B$3:$L$694,8,0)</f>
        <v>1505</v>
      </c>
      <c r="H56" s="44">
        <f>VLOOKUP(A56,[1]Agencies!$B$3:$L$694,9,0)</f>
        <v>7000</v>
      </c>
      <c r="I56" s="44">
        <f>VLOOKUP(A56,[1]Agencies!$B$3:$L$694,10,0)</f>
        <v>1</v>
      </c>
      <c r="J56" s="43">
        <f t="shared" si="4"/>
        <v>585501348</v>
      </c>
      <c r="K56" s="39"/>
      <c r="L56" s="50"/>
    </row>
    <row r="57" spans="1:12" hidden="1" x14ac:dyDescent="0.2">
      <c r="A57" s="48" t="s">
        <v>60</v>
      </c>
      <c r="B57" s="44">
        <f>VLOOKUP(A57,[1]Agencies!$B$3:$L$694,3,0)</f>
        <v>241341461</v>
      </c>
      <c r="C57" s="44">
        <f>VLOOKUP(A57,[1]Agencies!$B$3:$L$694,4,0)</f>
        <v>0</v>
      </c>
      <c r="D57" s="44">
        <f>VLOOKUP(A57,[1]Agencies!$B$3:$L$694,5,0)</f>
        <v>1813816</v>
      </c>
      <c r="E57" s="18">
        <f t="shared" si="3"/>
        <v>243155277</v>
      </c>
      <c r="F57" s="46">
        <f>VLOOKUP(A57,[1]Agencies!$B$3:$L$694,7,0)</f>
        <v>4491669</v>
      </c>
      <c r="G57" s="44">
        <f>VLOOKUP(A57,[1]Agencies!$B$3:$L$694,8,0)</f>
        <v>644</v>
      </c>
      <c r="H57" s="44">
        <f>VLOOKUP(A57,[1]Agencies!$B$3:$L$694,9,0)</f>
        <v>7000</v>
      </c>
      <c r="I57" s="44">
        <f>VLOOKUP(A57,[1]Agencies!$B$3:$L$694,10,0)</f>
        <v>1</v>
      </c>
      <c r="J57" s="43">
        <f t="shared" si="4"/>
        <v>247653946</v>
      </c>
      <c r="K57" s="51"/>
      <c r="L57" s="52"/>
    </row>
    <row r="58" spans="1:12" x14ac:dyDescent="0.2">
      <c r="A58" s="48" t="s">
        <v>61</v>
      </c>
      <c r="B58" s="44">
        <f>VLOOKUP(A58,[1]Agencies!$B$3:$L$694,3,0)</f>
        <v>545370405</v>
      </c>
      <c r="C58" s="44">
        <f>VLOOKUP(A58,[1]Agencies!$B$3:$L$694,4,0)</f>
        <v>0</v>
      </c>
      <c r="D58" s="44">
        <f>VLOOKUP(A58,[1]Agencies!$B$3:$L$694,5,0)</f>
        <v>21548748</v>
      </c>
      <c r="E58" s="18">
        <f t="shared" si="3"/>
        <v>566919153</v>
      </c>
      <c r="F58" s="46">
        <f>VLOOKUP(A58,[1]Agencies!$B$3:$L$694,7,0)</f>
        <v>10450069</v>
      </c>
      <c r="G58" s="44">
        <f>VLOOKUP(A58,[1]Agencies!$B$3:$L$694,8,0)</f>
        <v>1496</v>
      </c>
      <c r="H58" s="44">
        <f>VLOOKUP(A58,[1]Agencies!$B$3:$L$694,9,0)</f>
        <v>7000</v>
      </c>
      <c r="I58" s="44">
        <f>VLOOKUP(A58,[1]Agencies!$B$3:$L$694,10,0)</f>
        <v>1</v>
      </c>
      <c r="J58" s="43">
        <f t="shared" si="4"/>
        <v>577376222</v>
      </c>
      <c r="K58" s="39"/>
      <c r="L58" s="52"/>
    </row>
    <row r="59" spans="1:12" x14ac:dyDescent="0.2">
      <c r="A59" s="48" t="s">
        <v>62</v>
      </c>
      <c r="B59" s="44">
        <f>VLOOKUP(A59,[1]Agencies!$B$3:$L$694,3,0)</f>
        <v>1912827384</v>
      </c>
      <c r="C59" s="44">
        <f>VLOOKUP(A59,[1]Agencies!$B$3:$L$694,4,0)</f>
        <v>164573728</v>
      </c>
      <c r="D59" s="44">
        <f>VLOOKUP(A59,[1]Agencies!$B$3:$L$694,5,0)</f>
        <v>106512149</v>
      </c>
      <c r="E59" s="18">
        <f t="shared" si="3"/>
        <v>2183913261</v>
      </c>
      <c r="F59" s="46">
        <f>VLOOKUP(A59,[1]Agencies!$B$3:$L$694,7,0)</f>
        <v>34990325</v>
      </c>
      <c r="G59" s="44">
        <f>VLOOKUP(A59,[1]Agencies!$B$3:$L$694,8,0)</f>
        <v>5009</v>
      </c>
      <c r="H59" s="44">
        <f>VLOOKUP(A59,[1]Agencies!$B$3:$L$694,9,0)</f>
        <v>21000</v>
      </c>
      <c r="I59" s="44">
        <f>VLOOKUP(A59,[1]Agencies!$B$3:$L$694,10,0)</f>
        <v>3</v>
      </c>
      <c r="J59" s="43">
        <f t="shared" si="4"/>
        <v>2218924586</v>
      </c>
    </row>
    <row r="60" spans="1:12" x14ac:dyDescent="0.2">
      <c r="A60" s="48" t="s">
        <v>63</v>
      </c>
      <c r="B60" s="44">
        <f>VLOOKUP(A60,[1]Agencies!$B$3:$L$694,3,0)</f>
        <v>17996074</v>
      </c>
      <c r="C60" s="44">
        <f>VLOOKUP(A60,[1]Agencies!$B$3:$L$694,4,0)</f>
        <v>0</v>
      </c>
      <c r="D60" s="44">
        <f>VLOOKUP(A60,[1]Agencies!$B$3:$L$694,5,0)</f>
        <v>886386</v>
      </c>
      <c r="E60" s="18">
        <f t="shared" si="3"/>
        <v>18882460</v>
      </c>
      <c r="F60" s="46">
        <f>VLOOKUP(A60,[1]Agencies!$B$3:$L$694,7,0)</f>
        <v>824954</v>
      </c>
      <c r="G60" s="44">
        <f>VLOOKUP(A60,[1]Agencies!$B$3:$L$694,8,0)</f>
        <v>119</v>
      </c>
      <c r="H60" s="44">
        <f>VLOOKUP(A60,[1]Agencies!$B$3:$L$694,9,0)</f>
        <v>0</v>
      </c>
      <c r="I60" s="44">
        <f>VLOOKUP(A60,[1]Agencies!$B$3:$L$694,10,0)</f>
        <v>0</v>
      </c>
      <c r="J60" s="43">
        <f t="shared" si="4"/>
        <v>19707414</v>
      </c>
    </row>
    <row r="61" spans="1:12" x14ac:dyDescent="0.2">
      <c r="A61" s="48" t="s">
        <v>64</v>
      </c>
      <c r="B61" s="44">
        <f>VLOOKUP(A61,[1]Agencies!$B$3:$L$694,3,0)</f>
        <v>72870047</v>
      </c>
      <c r="C61" s="44">
        <f>VLOOKUP(A61,[1]Agencies!$B$3:$L$694,4,0)</f>
        <v>180998</v>
      </c>
      <c r="D61" s="44">
        <f>VLOOKUP(A61,[1]Agencies!$B$3:$L$694,5,0)</f>
        <v>1769860</v>
      </c>
      <c r="E61" s="18">
        <f t="shared" si="3"/>
        <v>74820905</v>
      </c>
      <c r="F61" s="46">
        <f>VLOOKUP(A61,[1]Agencies!$B$3:$L$694,7,0)</f>
        <v>2447200</v>
      </c>
      <c r="G61" s="44">
        <f>VLOOKUP(A61,[1]Agencies!$B$3:$L$694,8,0)</f>
        <v>350</v>
      </c>
      <c r="H61" s="44">
        <f>VLOOKUP(A61,[1]Agencies!$B$3:$L$694,9,0)</f>
        <v>0</v>
      </c>
      <c r="I61" s="44">
        <f>VLOOKUP(A61,[1]Agencies!$B$3:$L$694,10,0)</f>
        <v>0</v>
      </c>
      <c r="J61" s="43">
        <f t="shared" si="4"/>
        <v>77268105</v>
      </c>
    </row>
    <row r="62" spans="1:12" ht="13.5" thickBot="1" x14ac:dyDescent="0.25">
      <c r="A62" s="53" t="s">
        <v>65</v>
      </c>
      <c r="B62" s="54">
        <f>VLOOKUP(A62,[1]Agencies!$B$3:$L$694,3,0)</f>
        <v>118252344</v>
      </c>
      <c r="C62" s="54">
        <f>VLOOKUP(A62,[1]Agencies!$B$3:$L$694,4,0)</f>
        <v>198314</v>
      </c>
      <c r="D62" s="54">
        <f>VLOOKUP(A62,[1]Agencies!$B$3:$L$694,5,0)</f>
        <v>5996158</v>
      </c>
      <c r="E62" s="55">
        <f t="shared" si="3"/>
        <v>124446816</v>
      </c>
      <c r="F62" s="56">
        <f>VLOOKUP(A62,[1]Agencies!$B$3:$L$694,7,0)</f>
        <v>2783200</v>
      </c>
      <c r="G62" s="57">
        <f>VLOOKUP(A62,[1]Agencies!$B$3:$L$694,8,0)</f>
        <v>398</v>
      </c>
      <c r="H62" s="57">
        <f>VLOOKUP(A62,[1]Agencies!$B$3:$L$694,9,0)</f>
        <v>0</v>
      </c>
      <c r="I62" s="57">
        <f>VLOOKUP(A62,[1]Agencies!$B$3:$L$694,10,0)</f>
        <v>0</v>
      </c>
      <c r="J62" s="58">
        <f t="shared" si="4"/>
        <v>127230016</v>
      </c>
    </row>
  </sheetData>
  <mergeCells count="4">
    <mergeCell ref="A1:J1"/>
    <mergeCell ref="A2:J2"/>
    <mergeCell ref="A3:J3"/>
    <mergeCell ref="F5:I5"/>
  </mergeCells>
  <printOptions horizontalCentered="1"/>
  <pageMargins left="0.25" right="0.25" top="0.5" bottom="0" header="0.25" footer="0.23"/>
  <pageSetup scale="70" fitToHeight="3" orientation="landscape" horizontalDpi="4294967292" verticalDpi="4294967292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16-17 AV</vt:lpstr>
      <vt:lpstr>'16-17 AV'!Print_Area</vt:lpstr>
      <vt:lpstr>'16-17 AV'!Print_Titles</vt:lpstr>
    </vt:vector>
  </TitlesOfParts>
  <Company>Lassen County 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Davis</dc:creator>
  <cp:lastModifiedBy>Judy Davis</cp:lastModifiedBy>
  <dcterms:created xsi:type="dcterms:W3CDTF">2016-07-27T16:28:49Z</dcterms:created>
  <dcterms:modified xsi:type="dcterms:W3CDTF">2016-08-17T16:17:25Z</dcterms:modified>
</cp:coreProperties>
</file>